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20490" windowHeight="7020" firstSheet="20" activeTab="2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1" i="75" l="1"/>
  <c r="I5" i="84" l="1"/>
  <c r="H5" i="84"/>
  <c r="G5" i="84"/>
  <c r="E5" i="84"/>
  <c r="C5" i="84"/>
  <c r="G15" i="49" l="1"/>
  <c r="F15" i="49"/>
  <c r="G14" i="25"/>
  <c r="F14" i="25"/>
  <c r="G17" i="3"/>
  <c r="F17" i="3"/>
  <c r="M12" i="99" l="1"/>
  <c r="U12" i="99" s="1"/>
  <c r="M11" i="99"/>
  <c r="U11" i="99" s="1"/>
  <c r="L12" i="99"/>
  <c r="T12" i="99" s="1"/>
  <c r="L11" i="99"/>
  <c r="T11" i="99" s="1"/>
  <c r="E12" i="99"/>
  <c r="E11" i="99"/>
  <c r="M12" i="90"/>
  <c r="U12" i="90" s="1"/>
  <c r="M11" i="90"/>
  <c r="U11" i="90" s="1"/>
  <c r="L12" i="90"/>
  <c r="L11" i="90"/>
  <c r="E12" i="90"/>
  <c r="E11" i="90"/>
  <c r="G17" i="32"/>
  <c r="F17" i="32"/>
  <c r="M11" i="82"/>
  <c r="U11" i="82" s="1"/>
  <c r="L11" i="82"/>
  <c r="E11" i="82"/>
  <c r="I5" i="101"/>
  <c r="H5" i="101"/>
  <c r="G5" i="101"/>
  <c r="E5" i="101"/>
  <c r="C5" i="101"/>
  <c r="M11" i="101"/>
  <c r="U11" i="101" s="1"/>
  <c r="L11" i="101"/>
  <c r="T11" i="101" s="1"/>
  <c r="E11" i="101"/>
  <c r="M10" i="101"/>
  <c r="U10" i="101" s="1"/>
  <c r="L10" i="101"/>
  <c r="E10" i="101"/>
  <c r="E12" i="101" s="1"/>
  <c r="G14" i="49"/>
  <c r="F14" i="49"/>
  <c r="G12" i="49"/>
  <c r="F12" i="49"/>
  <c r="G11" i="49"/>
  <c r="F11" i="49"/>
  <c r="G10" i="49"/>
  <c r="F10" i="49"/>
  <c r="G9" i="49"/>
  <c r="F9" i="49"/>
  <c r="G8" i="49"/>
  <c r="F8" i="49"/>
  <c r="G7" i="49"/>
  <c r="F7" i="49"/>
  <c r="N11" i="82" l="1"/>
  <c r="T11" i="82"/>
  <c r="V11" i="82" s="1"/>
  <c r="V12" i="99"/>
  <c r="N12" i="99"/>
  <c r="V11" i="99"/>
  <c r="N11" i="99"/>
  <c r="N12" i="90"/>
  <c r="T12" i="90"/>
  <c r="V12" i="90" s="1"/>
  <c r="N11" i="90"/>
  <c r="T11" i="90"/>
  <c r="V11" i="90" s="1"/>
  <c r="N10" i="101"/>
  <c r="N12" i="101" s="1"/>
  <c r="F14" i="32" s="1"/>
  <c r="V11" i="101"/>
  <c r="T10" i="101"/>
  <c r="V10" i="101" s="1"/>
  <c r="N11" i="101"/>
  <c r="G6" i="49"/>
  <c r="F6" i="49"/>
  <c r="G13" i="25"/>
  <c r="F13" i="25"/>
  <c r="G11" i="25"/>
  <c r="F11" i="25"/>
  <c r="G10" i="25"/>
  <c r="F10" i="25"/>
  <c r="G9" i="25"/>
  <c r="F9" i="25"/>
  <c r="G8" i="25"/>
  <c r="F8" i="25"/>
  <c r="G7" i="25"/>
  <c r="F7" i="25"/>
  <c r="G6" i="25"/>
  <c r="F6" i="25"/>
  <c r="M12" i="76"/>
  <c r="U12" i="76" s="1"/>
  <c r="L12" i="76"/>
  <c r="T12" i="76" s="1"/>
  <c r="E12" i="76"/>
  <c r="G16" i="3"/>
  <c r="F16" i="3"/>
  <c r="G15" i="3"/>
  <c r="F15" i="3"/>
  <c r="G14" i="3"/>
  <c r="F14" i="3"/>
  <c r="G11" i="3"/>
  <c r="F11" i="3"/>
  <c r="G10" i="3"/>
  <c r="F10" i="3"/>
  <c r="G9" i="3"/>
  <c r="F9" i="3"/>
  <c r="G8" i="3"/>
  <c r="F8" i="3"/>
  <c r="V12" i="76" l="1"/>
  <c r="N12" i="76"/>
  <c r="V12" i="10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E14" i="98" s="1"/>
  <c r="I5" i="97"/>
  <c r="H5" i="97"/>
  <c r="G5" i="97"/>
  <c r="E5" i="97"/>
  <c r="C5" i="97"/>
  <c r="M14" i="97"/>
  <c r="U14" i="97" s="1"/>
  <c r="L14" i="97"/>
  <c r="T14" i="97" s="1"/>
  <c r="V14" i="97" s="1"/>
  <c r="E14" i="97"/>
  <c r="M13" i="97"/>
  <c r="U13" i="97" s="1"/>
  <c r="L13" i="97"/>
  <c r="T13" i="97" s="1"/>
  <c r="V13" i="97" s="1"/>
  <c r="E13" i="97"/>
  <c r="M12" i="97"/>
  <c r="U12" i="97" s="1"/>
  <c r="L12" i="97"/>
  <c r="T12" i="97" s="1"/>
  <c r="V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N12" i="95" s="1"/>
  <c r="E12" i="95"/>
  <c r="V11" i="95"/>
  <c r="U11" i="95"/>
  <c r="T11" i="95"/>
  <c r="M11" i="95"/>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N11" i="94" s="1"/>
  <c r="E11" i="94"/>
  <c r="M10" i="94"/>
  <c r="U10" i="94" s="1"/>
  <c r="L10" i="94"/>
  <c r="T10" i="94" s="1"/>
  <c r="E10" i="94"/>
  <c r="E14" i="94" s="1"/>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N15" i="92" s="1"/>
  <c r="E15" i="92"/>
  <c r="U14" i="92"/>
  <c r="M14" i="92"/>
  <c r="L14" i="92"/>
  <c r="N14" i="92" s="1"/>
  <c r="E14" i="92"/>
  <c r="M13" i="92"/>
  <c r="U13" i="92" s="1"/>
  <c r="L13" i="92"/>
  <c r="N13" i="92" s="1"/>
  <c r="E13" i="92"/>
  <c r="N12" i="92"/>
  <c r="M12" i="92"/>
  <c r="U12" i="92" s="1"/>
  <c r="L12" i="92"/>
  <c r="T12" i="92" s="1"/>
  <c r="V12" i="92" s="1"/>
  <c r="E12" i="92"/>
  <c r="V11" i="92"/>
  <c r="U11" i="92"/>
  <c r="T11" i="92"/>
  <c r="M11" i="92"/>
  <c r="L11" i="92"/>
  <c r="N11" i="92" s="1"/>
  <c r="E11" i="92"/>
  <c r="M10" i="92"/>
  <c r="U10" i="92" s="1"/>
  <c r="L10" i="92"/>
  <c r="T10" i="92" s="1"/>
  <c r="V10" i="92" s="1"/>
  <c r="E10" i="92"/>
  <c r="E16" i="92" s="1"/>
  <c r="V12" i="100" l="1"/>
  <c r="N10" i="100"/>
  <c r="N12" i="100" s="1"/>
  <c r="N11" i="100"/>
  <c r="N10" i="99"/>
  <c r="V13" i="99"/>
  <c r="N13" i="99"/>
  <c r="T10" i="99"/>
  <c r="V10" i="99" s="1"/>
  <c r="V14" i="99" s="1"/>
  <c r="G13" i="49" s="1"/>
  <c r="N14" i="99"/>
  <c r="F13" i="49" s="1"/>
  <c r="V11" i="98"/>
  <c r="V13" i="98"/>
  <c r="V10" i="98"/>
  <c r="N10" i="98"/>
  <c r="N13" i="98"/>
  <c r="N12" i="98"/>
  <c r="N11" i="98"/>
  <c r="T11" i="97"/>
  <c r="V11" i="97" s="1"/>
  <c r="V10" i="97"/>
  <c r="V15" i="97"/>
  <c r="N13" i="97"/>
  <c r="N12" i="97"/>
  <c r="N10" i="97"/>
  <c r="N14" i="97"/>
  <c r="V11" i="96"/>
  <c r="T12" i="96"/>
  <c r="V12" i="96" s="1"/>
  <c r="T13" i="96"/>
  <c r="V13" i="96" s="1"/>
  <c r="T10" i="96"/>
  <c r="V10" i="96" s="1"/>
  <c r="V16" i="96" s="1"/>
  <c r="N15" i="96"/>
  <c r="T14" i="96"/>
  <c r="V14" i="96" s="1"/>
  <c r="N11" i="96"/>
  <c r="N16" i="96" s="1"/>
  <c r="V14" i="95"/>
  <c r="T12" i="95"/>
  <c r="V12" i="95" s="1"/>
  <c r="V16" i="95" s="1"/>
  <c r="N14" i="95"/>
  <c r="N10" i="95"/>
  <c r="T13" i="95"/>
  <c r="V13" i="95" s="1"/>
  <c r="N15" i="95"/>
  <c r="T11" i="94"/>
  <c r="V11" i="94" s="1"/>
  <c r="V10" i="94"/>
  <c r="V14" i="94"/>
  <c r="N10" i="94"/>
  <c r="N14" i="94" s="1"/>
  <c r="N13" i="94"/>
  <c r="T12" i="94"/>
  <c r="V12" i="94" s="1"/>
  <c r="V10" i="93"/>
  <c r="N12" i="93"/>
  <c r="T11" i="93"/>
  <c r="V11" i="93" s="1"/>
  <c r="V13" i="93"/>
  <c r="N10" i="93"/>
  <c r="N13" i="93" s="1"/>
  <c r="N10" i="92"/>
  <c r="N16" i="92" s="1"/>
  <c r="T15" i="92"/>
  <c r="V15" i="92" s="1"/>
  <c r="T13" i="92"/>
  <c r="V13" i="92" s="1"/>
  <c r="V16"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V13" i="90" s="1"/>
  <c r="E13" i="90"/>
  <c r="M10" i="90"/>
  <c r="U10" i="90" s="1"/>
  <c r="L10" i="90"/>
  <c r="T10" i="90" s="1"/>
  <c r="E10" i="90"/>
  <c r="E14" i="90" s="1"/>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E12" i="87" s="1"/>
  <c r="I5" i="86"/>
  <c r="H5" i="86"/>
  <c r="G5" i="86"/>
  <c r="E5" i="86"/>
  <c r="C5" i="86"/>
  <c r="M12" i="86"/>
  <c r="U12" i="86" s="1"/>
  <c r="L12" i="86"/>
  <c r="T12" i="86" s="1"/>
  <c r="V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E16" i="85" s="1"/>
  <c r="M13" i="84"/>
  <c r="U13" i="84" s="1"/>
  <c r="L13" i="84"/>
  <c r="T13" i="84" s="1"/>
  <c r="V13" i="84" s="1"/>
  <c r="E13" i="84"/>
  <c r="M12" i="84"/>
  <c r="U12" i="84" s="1"/>
  <c r="L12" i="84"/>
  <c r="N12" i="84" s="1"/>
  <c r="E12" i="84"/>
  <c r="M11" i="84"/>
  <c r="U11" i="84" s="1"/>
  <c r="L11" i="84"/>
  <c r="T11" i="84" s="1"/>
  <c r="V11" i="84" s="1"/>
  <c r="E11" i="84"/>
  <c r="M10" i="84"/>
  <c r="U10" i="84" s="1"/>
  <c r="L10" i="84"/>
  <c r="T10" i="84" s="1"/>
  <c r="V10" i="84" s="1"/>
  <c r="E10" i="84"/>
  <c r="E14" i="84" s="1"/>
  <c r="I5" i="83"/>
  <c r="H5" i="83"/>
  <c r="G5" i="83"/>
  <c r="E5" i="83"/>
  <c r="C5" i="83"/>
  <c r="M11" i="83"/>
  <c r="U11" i="83" s="1"/>
  <c r="L11" i="83"/>
  <c r="T11" i="83" s="1"/>
  <c r="V11" i="83" s="1"/>
  <c r="E11" i="83"/>
  <c r="M10" i="83"/>
  <c r="U10" i="83" s="1"/>
  <c r="L10" i="83"/>
  <c r="T10" i="83" s="1"/>
  <c r="V10" i="83" s="1"/>
  <c r="E10" i="83"/>
  <c r="E12" i="83" s="1"/>
  <c r="G5" i="82"/>
  <c r="E5" i="82"/>
  <c r="C5" i="82"/>
  <c r="M13" i="82"/>
  <c r="U13" i="82" s="1"/>
  <c r="L13" i="82"/>
  <c r="T13" i="82" s="1"/>
  <c r="E13" i="82"/>
  <c r="M12" i="82"/>
  <c r="U12" i="82" s="1"/>
  <c r="L12" i="82"/>
  <c r="T12" i="82" s="1"/>
  <c r="E12" i="82"/>
  <c r="M10" i="82"/>
  <c r="U10" i="82" s="1"/>
  <c r="L10" i="82"/>
  <c r="T10" i="82" s="1"/>
  <c r="E10" i="82"/>
  <c r="E14" i="82" s="1"/>
  <c r="G5" i="81"/>
  <c r="E5" i="81"/>
  <c r="C5" i="81"/>
  <c r="M12" i="81"/>
  <c r="U12" i="81" s="1"/>
  <c r="L12" i="81"/>
  <c r="T12" i="81" s="1"/>
  <c r="V12" i="81" s="1"/>
  <c r="E12" i="81"/>
  <c r="M11" i="81"/>
  <c r="U11" i="81" s="1"/>
  <c r="L11" i="81"/>
  <c r="E11" i="81"/>
  <c r="M10" i="81"/>
  <c r="U10" i="81" s="1"/>
  <c r="L10" i="81"/>
  <c r="T10" i="81" s="1"/>
  <c r="E10" i="81"/>
  <c r="G5" i="80"/>
  <c r="E5" i="80"/>
  <c r="C5" i="80"/>
  <c r="M13" i="80"/>
  <c r="U13" i="80" s="1"/>
  <c r="L13" i="80"/>
  <c r="T13" i="80" s="1"/>
  <c r="V13" i="80" s="1"/>
  <c r="E13" i="80"/>
  <c r="M12" i="80"/>
  <c r="U12" i="80" s="1"/>
  <c r="L12" i="80"/>
  <c r="T12" i="80" s="1"/>
  <c r="E12" i="80"/>
  <c r="M11" i="80"/>
  <c r="U11" i="80" s="1"/>
  <c r="L11" i="80"/>
  <c r="T11" i="80" s="1"/>
  <c r="E11" i="80"/>
  <c r="M10" i="80"/>
  <c r="U10" i="80" s="1"/>
  <c r="L10" i="80"/>
  <c r="T10" i="80" s="1"/>
  <c r="E10" i="80"/>
  <c r="E14" i="80" s="1"/>
  <c r="G5" i="79"/>
  <c r="E5" i="79"/>
  <c r="C5" i="79"/>
  <c r="M14" i="79"/>
  <c r="U14" i="79" s="1"/>
  <c r="L14" i="79"/>
  <c r="T14" i="79" s="1"/>
  <c r="V14" i="79" s="1"/>
  <c r="E14" i="79"/>
  <c r="M13" i="79"/>
  <c r="U13" i="79" s="1"/>
  <c r="L13" i="79"/>
  <c r="E13" i="79"/>
  <c r="M12" i="79"/>
  <c r="U12" i="79" s="1"/>
  <c r="L12" i="79"/>
  <c r="E12" i="79"/>
  <c r="M11" i="79"/>
  <c r="U11" i="79" s="1"/>
  <c r="L11" i="79"/>
  <c r="T11" i="79" s="1"/>
  <c r="E11" i="79"/>
  <c r="M10" i="79"/>
  <c r="U10" i="79" s="1"/>
  <c r="L10" i="79"/>
  <c r="T10" i="79" s="1"/>
  <c r="E10" i="79"/>
  <c r="G5" i="78"/>
  <c r="E5" i="78"/>
  <c r="C5" i="78"/>
  <c r="M15" i="78"/>
  <c r="U15" i="78" s="1"/>
  <c r="L15" i="78"/>
  <c r="T15" i="78" s="1"/>
  <c r="V15" i="78" s="1"/>
  <c r="E15" i="78"/>
  <c r="M14" i="78"/>
  <c r="U14" i="78" s="1"/>
  <c r="L14" i="78"/>
  <c r="T14" i="78" s="1"/>
  <c r="E14" i="78"/>
  <c r="M13" i="78"/>
  <c r="U13" i="78" s="1"/>
  <c r="L13" i="78"/>
  <c r="E13" i="78"/>
  <c r="M12" i="78"/>
  <c r="U12" i="78" s="1"/>
  <c r="L12" i="78"/>
  <c r="T12" i="78" s="1"/>
  <c r="E12" i="78"/>
  <c r="M11" i="78"/>
  <c r="U11" i="78" s="1"/>
  <c r="L11" i="78"/>
  <c r="E11" i="78"/>
  <c r="M10" i="78"/>
  <c r="U10" i="78" s="1"/>
  <c r="L10" i="78"/>
  <c r="T10" i="78" s="1"/>
  <c r="E10" i="78"/>
  <c r="G5" i="77"/>
  <c r="E5" i="77"/>
  <c r="C5" i="77"/>
  <c r="M13" i="77"/>
  <c r="U13" i="77" s="1"/>
  <c r="L13" i="77"/>
  <c r="T13" i="77" s="1"/>
  <c r="V13" i="77" s="1"/>
  <c r="E13" i="77"/>
  <c r="M12" i="77"/>
  <c r="U12" i="77" s="1"/>
  <c r="L12" i="77"/>
  <c r="T12" i="77" s="1"/>
  <c r="E12" i="77"/>
  <c r="M11" i="77"/>
  <c r="U11" i="77" s="1"/>
  <c r="L11" i="77"/>
  <c r="T11" i="77" s="1"/>
  <c r="E11" i="77"/>
  <c r="M10" i="77"/>
  <c r="U10" i="77" s="1"/>
  <c r="L10" i="77"/>
  <c r="T10" i="77" s="1"/>
  <c r="E10" i="77"/>
  <c r="E14" i="77" s="1"/>
  <c r="U15" i="76"/>
  <c r="U16" i="76"/>
  <c r="U17" i="76"/>
  <c r="U18" i="76"/>
  <c r="T15" i="76"/>
  <c r="V15" i="76" s="1"/>
  <c r="T16" i="76"/>
  <c r="V16" i="76" s="1"/>
  <c r="T17" i="76"/>
  <c r="T18" i="76"/>
  <c r="V18" i="76" s="1"/>
  <c r="N15" i="76"/>
  <c r="N16" i="76"/>
  <c r="N17" i="76"/>
  <c r="N18" i="76"/>
  <c r="M15" i="76"/>
  <c r="M16" i="76"/>
  <c r="M17" i="76"/>
  <c r="M18" i="76"/>
  <c r="L15" i="76"/>
  <c r="L16" i="76"/>
  <c r="L17" i="76"/>
  <c r="L18" i="76"/>
  <c r="E15" i="76"/>
  <c r="E16" i="76"/>
  <c r="E17" i="76"/>
  <c r="E18" i="76"/>
  <c r="G5" i="76"/>
  <c r="E5" i="76"/>
  <c r="C5" i="76"/>
  <c r="M20" i="76"/>
  <c r="U20" i="76" s="1"/>
  <c r="L20" i="76"/>
  <c r="T20" i="76" s="1"/>
  <c r="V20" i="76" s="1"/>
  <c r="E20" i="76"/>
  <c r="M19" i="76"/>
  <c r="U19" i="76" s="1"/>
  <c r="L19" i="76"/>
  <c r="E19" i="76"/>
  <c r="M14" i="76"/>
  <c r="U14" i="76" s="1"/>
  <c r="L14" i="76"/>
  <c r="E14" i="76"/>
  <c r="M13" i="76"/>
  <c r="U13" i="76" s="1"/>
  <c r="L13" i="76"/>
  <c r="T13" i="76" s="1"/>
  <c r="E13" i="76"/>
  <c r="M11" i="76"/>
  <c r="U11" i="76" s="1"/>
  <c r="L11" i="76"/>
  <c r="T11" i="76" s="1"/>
  <c r="E11" i="76"/>
  <c r="M10" i="76"/>
  <c r="U10" i="76" s="1"/>
  <c r="L10" i="76"/>
  <c r="T10" i="76" s="1"/>
  <c r="E10" i="76"/>
  <c r="T14" i="75"/>
  <c r="T15" i="75"/>
  <c r="M14" i="75"/>
  <c r="U14" i="75" s="1"/>
  <c r="M15" i="75"/>
  <c r="U15" i="75" s="1"/>
  <c r="M16" i="75"/>
  <c r="M17" i="75"/>
  <c r="U17" i="75" s="1"/>
  <c r="M18" i="75"/>
  <c r="U18" i="75" s="1"/>
  <c r="M19" i="75"/>
  <c r="U19" i="75" s="1"/>
  <c r="L14" i="75"/>
  <c r="L15" i="75"/>
  <c r="L16" i="75"/>
  <c r="T16" i="75" s="1"/>
  <c r="L17" i="75"/>
  <c r="T17" i="75" s="1"/>
  <c r="L18" i="75"/>
  <c r="N18" i="75" s="1"/>
  <c r="L19" i="75"/>
  <c r="N19" i="75" s="1"/>
  <c r="E14" i="75"/>
  <c r="E15" i="75"/>
  <c r="E16" i="75"/>
  <c r="E17" i="75"/>
  <c r="E18"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E10" i="75"/>
  <c r="M16" i="73"/>
  <c r="U16" i="73" s="1"/>
  <c r="M15" i="73"/>
  <c r="U15" i="73" s="1"/>
  <c r="L16" i="73"/>
  <c r="L15" i="73"/>
  <c r="E16" i="73"/>
  <c r="E15" i="73"/>
  <c r="G5" i="73"/>
  <c r="E5" i="73"/>
  <c r="C5" i="73"/>
  <c r="M17" i="73"/>
  <c r="U17" i="73" s="1"/>
  <c r="L17" i="73"/>
  <c r="T17" i="73" s="1"/>
  <c r="V17" i="73" s="1"/>
  <c r="E17" i="73"/>
  <c r="M14" i="73"/>
  <c r="U14" i="73" s="1"/>
  <c r="L14" i="73"/>
  <c r="T14" i="73" s="1"/>
  <c r="E14" i="73"/>
  <c r="M13" i="73"/>
  <c r="U13" i="73" s="1"/>
  <c r="L13" i="73"/>
  <c r="E13" i="73"/>
  <c r="M12" i="73"/>
  <c r="U12" i="73" s="1"/>
  <c r="L12" i="73"/>
  <c r="T12" i="73" s="1"/>
  <c r="E12" i="73"/>
  <c r="M11" i="73"/>
  <c r="U11" i="73" s="1"/>
  <c r="L11" i="73"/>
  <c r="E11" i="73"/>
  <c r="M10" i="73"/>
  <c r="U10" i="73" s="1"/>
  <c r="L10" i="73"/>
  <c r="T10" i="73" s="1"/>
  <c r="E10" i="73"/>
  <c r="N11" i="81" l="1"/>
  <c r="E13" i="81"/>
  <c r="V12" i="80"/>
  <c r="V10" i="80"/>
  <c r="N13" i="79"/>
  <c r="E15" i="79"/>
  <c r="N12" i="79"/>
  <c r="N13" i="78"/>
  <c r="V12" i="78"/>
  <c r="N11" i="78"/>
  <c r="E16" i="78"/>
  <c r="T11" i="78"/>
  <c r="V11" i="78" s="1"/>
  <c r="V12" i="77"/>
  <c r="N19" i="76"/>
  <c r="V17" i="76"/>
  <c r="N14" i="76"/>
  <c r="T14" i="76"/>
  <c r="V13" i="76"/>
  <c r="E21" i="76"/>
  <c r="V11" i="76"/>
  <c r="T19" i="75"/>
  <c r="V19" i="75" s="1"/>
  <c r="T18" i="75"/>
  <c r="V18" i="75" s="1"/>
  <c r="V17" i="75"/>
  <c r="N17" i="75"/>
  <c r="N16" i="75"/>
  <c r="U16" i="75"/>
  <c r="V16" i="75" s="1"/>
  <c r="N15" i="75"/>
  <c r="V15" i="75"/>
  <c r="N14" i="75"/>
  <c r="V14" i="75"/>
  <c r="E22" i="75"/>
  <c r="V10" i="75"/>
  <c r="N16" i="73"/>
  <c r="T16" i="73"/>
  <c r="V16" i="73" s="1"/>
  <c r="N15" i="73"/>
  <c r="T15" i="73"/>
  <c r="V15" i="73" s="1"/>
  <c r="V14" i="73"/>
  <c r="E18" i="73"/>
  <c r="N13" i="73"/>
  <c r="V12" i="73"/>
  <c r="N11" i="73"/>
  <c r="T11" i="73"/>
  <c r="V11" i="73" s="1"/>
  <c r="V10" i="73"/>
  <c r="V10" i="90"/>
  <c r="V14" i="90" s="1"/>
  <c r="G12" i="25" s="1"/>
  <c r="V12" i="82"/>
  <c r="N14" i="98"/>
  <c r="V14" i="98"/>
  <c r="N15" i="97"/>
  <c r="N16" i="95"/>
  <c r="V10" i="91"/>
  <c r="V12" i="91" s="1"/>
  <c r="N10" i="91"/>
  <c r="N11" i="91"/>
  <c r="N10" i="90"/>
  <c r="N13" i="90"/>
  <c r="V13" i="89"/>
  <c r="N10" i="89"/>
  <c r="N12" i="89"/>
  <c r="N11" i="89"/>
  <c r="V12" i="88"/>
  <c r="N10" i="88"/>
  <c r="N11" i="88"/>
  <c r="V11" i="87"/>
  <c r="V10" i="87"/>
  <c r="V12" i="87" s="1"/>
  <c r="N10" i="87"/>
  <c r="N11" i="87"/>
  <c r="V13" i="86"/>
  <c r="N10" i="86"/>
  <c r="N12" i="86"/>
  <c r="N11" i="86"/>
  <c r="V12" i="85"/>
  <c r="V11" i="85"/>
  <c r="N12" i="85"/>
  <c r="N14" i="85"/>
  <c r="N10" i="85"/>
  <c r="N16" i="85" s="1"/>
  <c r="T13" i="85"/>
  <c r="V13" i="85" s="1"/>
  <c r="V16" i="85" s="1"/>
  <c r="N15" i="85"/>
  <c r="N11" i="85"/>
  <c r="N10" i="84"/>
  <c r="N14" i="84" s="1"/>
  <c r="T12" i="84"/>
  <c r="V12" i="84" s="1"/>
  <c r="V14" i="84" s="1"/>
  <c r="N13" i="84"/>
  <c r="N11" i="84"/>
  <c r="V12" i="83"/>
  <c r="N10" i="83"/>
  <c r="N11" i="83"/>
  <c r="V10" i="82"/>
  <c r="V14" i="82" s="1"/>
  <c r="G16" i="32" s="1"/>
  <c r="V13" i="82"/>
  <c r="N10" i="82"/>
  <c r="N13" i="82"/>
  <c r="N12" i="82"/>
  <c r="T11" i="81"/>
  <c r="V11" i="81" s="1"/>
  <c r="V10" i="81"/>
  <c r="N10" i="81"/>
  <c r="N13" i="81" s="1"/>
  <c r="F15" i="32" s="1"/>
  <c r="N12" i="81"/>
  <c r="V11" i="80"/>
  <c r="V14" i="80" s="1"/>
  <c r="G13" i="32" s="1"/>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11" i="76"/>
  <c r="V12" i="75"/>
  <c r="V11" i="75"/>
  <c r="V13" i="75"/>
  <c r="V20" i="75"/>
  <c r="N12" i="75"/>
  <c r="N10" i="75"/>
  <c r="T21" i="75"/>
  <c r="N13" i="75"/>
  <c r="N11" i="75"/>
  <c r="N20" i="75"/>
  <c r="T13" i="73"/>
  <c r="V13" i="73" s="1"/>
  <c r="V18" i="73" s="1"/>
  <c r="G7" i="32" s="1"/>
  <c r="N12" i="73"/>
  <c r="N10" i="73"/>
  <c r="N14" i="73"/>
  <c r="N17" i="73"/>
  <c r="M15" i="72"/>
  <c r="U15" i="72" s="1"/>
  <c r="M14" i="72"/>
  <c r="U14" i="72" s="1"/>
  <c r="L15" i="72"/>
  <c r="T15" i="72" s="1"/>
  <c r="L14" i="72"/>
  <c r="T14" i="72" s="1"/>
  <c r="E15" i="72"/>
  <c r="E14" i="72"/>
  <c r="M13" i="72"/>
  <c r="U13" i="72" s="1"/>
  <c r="L13" i="72"/>
  <c r="T13" i="72" s="1"/>
  <c r="E13" i="72"/>
  <c r="G5" i="72"/>
  <c r="E5" i="72"/>
  <c r="C5" i="72"/>
  <c r="M17" i="72"/>
  <c r="U17" i="72" s="1"/>
  <c r="L17" i="72"/>
  <c r="T17" i="72" s="1"/>
  <c r="E17" i="72"/>
  <c r="M16" i="72"/>
  <c r="U16" i="72" s="1"/>
  <c r="L16" i="72"/>
  <c r="T16" i="72" s="1"/>
  <c r="E16" i="72"/>
  <c r="M12" i="72"/>
  <c r="U12" i="72" s="1"/>
  <c r="L12" i="72"/>
  <c r="T12" i="72" s="1"/>
  <c r="E12" i="72"/>
  <c r="M11" i="72"/>
  <c r="U11" i="72" s="1"/>
  <c r="L11" i="72"/>
  <c r="E11" i="72"/>
  <c r="M10" i="72"/>
  <c r="U10" i="72" s="1"/>
  <c r="L10" i="72"/>
  <c r="E10" i="72"/>
  <c r="N14" i="82" l="1"/>
  <c r="F16" i="32" s="1"/>
  <c r="N14" i="80"/>
  <c r="F13" i="32" s="1"/>
  <c r="N16" i="78"/>
  <c r="F11" i="32" s="1"/>
  <c r="N21" i="76"/>
  <c r="F9" i="32" s="1"/>
  <c r="N18" i="73"/>
  <c r="F7" i="32" s="1"/>
  <c r="V15" i="72"/>
  <c r="V14" i="72"/>
  <c r="V13" i="72"/>
  <c r="N11" i="72"/>
  <c r="N13" i="72"/>
  <c r="N15" i="72"/>
  <c r="V12" i="72"/>
  <c r="N14" i="72"/>
  <c r="E18" i="72"/>
  <c r="T11" i="72"/>
  <c r="V11" i="72" s="1"/>
  <c r="N12" i="91"/>
  <c r="N14" i="90"/>
  <c r="F12" i="25" s="1"/>
  <c r="N13" i="89"/>
  <c r="N12" i="88"/>
  <c r="N12" i="87"/>
  <c r="N13" i="86"/>
  <c r="N12" i="83"/>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U11" i="70"/>
  <c r="M11" i="70"/>
  <c r="L11" i="70"/>
  <c r="T11" i="70" s="1"/>
  <c r="V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E15" i="66" s="1"/>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V11" i="67" l="1"/>
  <c r="E15" i="67"/>
  <c r="V13" i="67"/>
  <c r="V12" i="67"/>
  <c r="N18" i="72"/>
  <c r="F6" i="32" s="1"/>
  <c r="F18" i="32" s="1"/>
  <c r="V18" i="72"/>
  <c r="G6" i="32" s="1"/>
  <c r="G18" i="32" s="1"/>
  <c r="N10" i="68"/>
  <c r="V10" i="71"/>
  <c r="N10" i="71"/>
  <c r="N12" i="71" s="1"/>
  <c r="N11" i="71"/>
  <c r="N12" i="70"/>
  <c r="T14" i="70"/>
  <c r="V14" i="70" s="1"/>
  <c r="T13" i="70"/>
  <c r="V13" i="70" s="1"/>
  <c r="V16" i="70" s="1"/>
  <c r="N10" i="70"/>
  <c r="N15" i="70"/>
  <c r="N11" i="70"/>
  <c r="N11" i="69"/>
  <c r="U11" i="69"/>
  <c r="V11" i="69" s="1"/>
  <c r="V13" i="69" s="1"/>
  <c r="V12" i="69"/>
  <c r="N10" i="69"/>
  <c r="N13" i="69" s="1"/>
  <c r="N12" i="69"/>
  <c r="T11" i="68"/>
  <c r="V11" i="68" s="1"/>
  <c r="V12" i="68"/>
  <c r="T10" i="68"/>
  <c r="V10" i="68" s="1"/>
  <c r="N12" i="68"/>
  <c r="N13" i="68"/>
  <c r="F13" i="3" s="1"/>
  <c r="V10" i="67"/>
  <c r="N13" i="67"/>
  <c r="N10" i="67"/>
  <c r="N14" i="67"/>
  <c r="N11" i="66"/>
  <c r="T11" i="66"/>
  <c r="V11" i="66" s="1"/>
  <c r="V14" i="66"/>
  <c r="V13" i="66"/>
  <c r="N13" i="66"/>
  <c r="T12" i="66"/>
  <c r="V12" i="66" s="1"/>
  <c r="V15" i="66" s="1"/>
  <c r="N10" i="66"/>
  <c r="N15" i="66" s="1"/>
  <c r="N14" i="66"/>
  <c r="V10" i="65"/>
  <c r="V11" i="65"/>
  <c r="V12" i="65"/>
  <c r="V13" i="65"/>
  <c r="N10" i="65"/>
  <c r="N13" i="65" s="1"/>
  <c r="N12" i="65"/>
  <c r="N11" i="65"/>
  <c r="V10" i="64"/>
  <c r="V12" i="64"/>
  <c r="N10" i="64"/>
  <c r="N11" i="64"/>
  <c r="V10" i="63"/>
  <c r="V11" i="63"/>
  <c r="V12" i="63"/>
  <c r="N10" i="63"/>
  <c r="N11" i="63"/>
  <c r="V12" i="71" l="1"/>
  <c r="N16" i="70"/>
  <c r="V13" i="68"/>
  <c r="G13" i="3" s="1"/>
  <c r="N15" i="67"/>
  <c r="F12" i="3" s="1"/>
  <c r="V15" i="67"/>
  <c r="G12" i="3" s="1"/>
  <c r="N12" i="64"/>
  <c r="N12" i="63"/>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T15" i="4"/>
  <c r="V15" i="4" s="1"/>
  <c r="V16" i="4" s="1"/>
  <c r="G7" i="3" s="1"/>
</calcChain>
</file>

<file path=xl/sharedStrings.xml><?xml version="1.0" encoding="utf-8"?>
<sst xmlns="http://schemas.openxmlformats.org/spreadsheetml/2006/main" count="2703" uniqueCount="843">
  <si>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</si>
  <si>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</si>
  <si>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</si>
  <si>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</si>
  <si>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</si>
  <si>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</si>
  <si>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</si>
  <si>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</si>
  <si>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</si>
  <si>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</si>
  <si>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</si>
  <si>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</si>
  <si>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</si>
  <si>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</si>
  <si>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</si>
  <si>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</si>
  <si>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</si>
  <si>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</si>
  <si>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</si>
  <si>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</si>
  <si>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</si>
  <si>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</si>
  <si>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</si>
  <si>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</si>
  <si>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</si>
  <si>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</si>
  <si>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</si>
  <si>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</si>
  <si>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</si>
  <si>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</si>
  <si>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</si>
  <si>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</si>
  <si>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</si>
  <si>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</si>
  <si>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</si>
  <si>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</si>
  <si>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</si>
  <si>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</si>
  <si>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</si>
  <si>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</si>
  <si>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</si>
  <si>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</si>
  <si>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</si>
  <si>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</si>
  <si>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</si>
  <si>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</si>
  <si>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</si>
  <si>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</si>
  <si>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</si>
  <si>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</si>
  <si>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</si>
  <si>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</si>
  <si>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</si>
  <si>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</si>
  <si>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</si>
  <si>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</si>
  <si>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</si>
  <si>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</si>
  <si>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</si>
  <si>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</si>
  <si>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</si>
  <si>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</si>
  <si>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</si>
  <si>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</si>
  <si>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</si>
  <si>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</si>
  <si>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</si>
  <si>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</si>
  <si>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</si>
  <si>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</si>
  <si>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</si>
  <si>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</si>
  <si>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</si>
  <si>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</si>
  <si>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</si>
  <si>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</si>
  <si>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</si>
  <si>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</si>
  <si>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</si>
  <si>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</si>
  <si>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</si>
  <si>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</si>
  <si>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</si>
  <si>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</si>
  <si>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</si>
  <si>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</si>
  <si>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</si>
  <si>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</si>
  <si>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</si>
  <si>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</si>
  <si>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</si>
  <si>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</si>
  <si>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</si>
  <si>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</si>
  <si>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</si>
  <si>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</si>
  <si>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</si>
  <si>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</si>
  <si>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</si>
  <si>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</si>
  <si>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</si>
  <si>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</si>
  <si>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</si>
  <si>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</si>
  <si>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</si>
  <si>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</si>
  <si>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</si>
  <si>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</si>
  <si>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</si>
  <si>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</si>
  <si>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</si>
  <si>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</si>
  <si>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</si>
  <si>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</si>
  <si>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</si>
  <si>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</si>
  <si>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</si>
  <si>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</si>
  <si>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</si>
  <si>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</si>
  <si>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</si>
  <si>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</si>
  <si>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</si>
  <si>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</si>
  <si>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</si>
  <si>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</si>
  <si>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</si>
  <si>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</si>
  <si>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</si>
  <si>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</si>
  <si>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</si>
  <si>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</si>
  <si>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</si>
  <si>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</si>
  <si>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</si>
  <si>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</si>
  <si>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</si>
  <si>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</si>
  <si>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</si>
  <si>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</si>
  <si>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</si>
  <si>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</si>
  <si>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</si>
  <si>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</si>
  <si>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</si>
  <si>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</si>
  <si>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</si>
  <si>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</si>
  <si>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</si>
  <si>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</si>
  <si>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</si>
  <si>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</si>
  <si>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</si>
  <si>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</si>
  <si>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</si>
  <si>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</si>
  <si>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</si>
  <si>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</si>
  <si>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</si>
  <si>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</si>
  <si>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</si>
  <si>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</si>
  <si>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</si>
  <si>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</si>
  <si>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</si>
  <si>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</si>
  <si>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</si>
  <si>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</si>
  <si>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</si>
  <si>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</si>
  <si>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</si>
  <si>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</si>
  <si>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</si>
  <si>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</si>
  <si>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</si>
  <si>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</si>
  <si>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</si>
  <si>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</si>
  <si>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</si>
  <si>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</si>
  <si>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</si>
  <si>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</si>
  <si>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</si>
  <si>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</si>
  <si>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</si>
  <si>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</si>
  <si>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</si>
  <si>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</si>
  <si>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</si>
  <si>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</si>
  <si>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</si>
  <si>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</si>
  <si>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</si>
  <si>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</si>
  <si>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</si>
  <si>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</si>
  <si>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</si>
  <si>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</si>
  <si>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</si>
  <si>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</si>
  <si>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</si>
  <si>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</si>
  <si>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</si>
  <si>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</si>
  <si>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</si>
  <si>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</si>
  <si>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</si>
  <si>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</si>
  <si>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</si>
  <si>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</si>
  <si>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</si>
  <si>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</si>
  <si>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</si>
  <si>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</si>
  <si>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</si>
  <si>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</si>
  <si>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</si>
  <si>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</si>
  <si>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</si>
  <si>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</si>
  <si>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</si>
  <si>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</si>
  <si>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</si>
  <si>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</si>
  <si>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</si>
  <si>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</si>
  <si>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</si>
  <si>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</si>
  <si>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</si>
  <si>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</si>
  <si>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</si>
  <si>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</si>
  <si>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</si>
  <si>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</si>
  <si>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</si>
  <si>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</si>
  <si>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</si>
  <si>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</si>
  <si>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</si>
  <si>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</si>
  <si>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</si>
  <si>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</si>
  <si>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</si>
  <si>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</si>
  <si>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</si>
  <si>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</si>
  <si>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</si>
  <si>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</si>
  <si>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</si>
  <si>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</si>
  <si>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</si>
  <si>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</si>
  <si>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</si>
  <si>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</si>
  <si>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</si>
  <si>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</si>
  <si>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</si>
  <si>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</si>
  <si>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</si>
  <si>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</si>
  <si>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</si>
  <si>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</si>
  <si>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</si>
  <si>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</si>
  <si>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</si>
  <si>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</si>
  <si>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</si>
  <si>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</si>
  <si>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</si>
  <si>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</si>
  <si>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</si>
  <si>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</si>
  <si>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</si>
  <si>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</si>
  <si>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</si>
  <si>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</si>
  <si>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</si>
  <si>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</si>
  <si>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</si>
  <si>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</si>
  <si>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</si>
  <si>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</si>
  <si>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</si>
  <si>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</si>
  <si>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</si>
  <si>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</si>
  <si>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</si>
  <si>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</si>
  <si>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</si>
  <si>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</si>
  <si>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</si>
  <si>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</si>
  <si>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</si>
  <si>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</si>
  <si>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</si>
  <si>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</si>
  <si>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</si>
  <si>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</si>
  <si>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</si>
  <si>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</si>
  <si>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</si>
  <si>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</si>
  <si>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</si>
  <si>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</si>
  <si>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</si>
  <si>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</si>
  <si>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</si>
  <si>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</si>
  <si>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</si>
  <si>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</si>
  <si>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</si>
  <si>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</si>
  <si>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</si>
  <si>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</si>
  <si>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</si>
  <si>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</si>
  <si>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</si>
  <si>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</si>
  <si>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</si>
  <si>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</si>
  <si>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</si>
  <si>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</si>
  <si>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</si>
  <si>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</si>
  <si>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</si>
  <si>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</si>
  <si>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</si>
  <si>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</si>
  <si>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</si>
  <si>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</si>
  <si>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</si>
  <si>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</si>
  <si>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</si>
  <si>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</si>
  <si>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</si>
  <si>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</si>
  <si>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</si>
  <si>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</si>
  <si>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</si>
  <si>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</si>
  <si>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</si>
  <si>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</si>
  <si>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</si>
  <si>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</si>
  <si>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</si>
  <si>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</si>
  <si>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</si>
  <si>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</si>
  <si>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</si>
  <si>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</si>
  <si>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</si>
  <si>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</si>
  <si>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</si>
  <si>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</si>
  <si>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</si>
  <si>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</si>
  <si>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</si>
  <si>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</si>
  <si>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</si>
  <si>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</si>
  <si>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</si>
  <si>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</si>
  <si>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</si>
  <si>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</si>
  <si>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</si>
  <si>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</si>
  <si>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</si>
  <si>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</si>
  <si>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</si>
  <si>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</si>
  <si>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</si>
  <si>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</si>
  <si>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</si>
  <si>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</si>
  <si>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</si>
  <si>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</si>
  <si>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</si>
  <si>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</si>
  <si>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</si>
  <si>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</si>
  <si>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</si>
  <si>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</si>
  <si>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</si>
  <si>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</si>
  <si>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</si>
  <si>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</si>
  <si>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</si>
  <si>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</si>
  <si>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</si>
  <si>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</si>
  <si>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</si>
  <si>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</si>
  <si>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</si>
  <si>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</si>
  <si>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</si>
  <si>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</si>
  <si>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</si>
  <si>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</si>
  <si>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</si>
  <si>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</si>
  <si>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</si>
  <si>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</si>
  <si>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</si>
  <si>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</si>
  <si>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</si>
  <si>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</si>
  <si>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</si>
  <si>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</si>
  <si>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</si>
  <si>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</si>
  <si>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</si>
  <si>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</si>
  <si>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</si>
  <si>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</si>
  <si>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</si>
  <si>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</si>
  <si>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</si>
  <si>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</si>
  <si>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</si>
  <si>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</si>
  <si>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</si>
  <si>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</si>
  <si>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</si>
  <si>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</si>
  <si>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</si>
  <si>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</si>
  <si>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</si>
  <si>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</si>
  <si>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</si>
  <si>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</si>
  <si>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</si>
  <si>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</si>
  <si>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</si>
  <si>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</si>
  <si>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</si>
  <si>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</si>
  <si>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</si>
  <si>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</si>
  <si>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</si>
  <si>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</si>
  <si>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</si>
  <si>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</si>
  <si>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</si>
  <si>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</si>
  <si>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</si>
  <si>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</si>
  <si>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</si>
  <si>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</si>
  <si>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</si>
  <si>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</si>
  <si>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</si>
  <si>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</si>
  <si>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</si>
  <si>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</si>
  <si>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</si>
  <si>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</si>
  <si>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</si>
  <si>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</si>
  <si>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</si>
  <si>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</si>
  <si>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</si>
  <si>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</si>
  <si>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</si>
  <si>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</si>
  <si>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</si>
  <si>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</si>
  <si>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</si>
  <si>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</si>
  <si>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</si>
  <si>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</si>
  <si>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</si>
  <si>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</si>
  <si>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</si>
  <si>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</si>
  <si>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</si>
  <si>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</si>
  <si>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</si>
  <si>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</si>
  <si>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</si>
  <si>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</si>
  <si>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</si>
  <si>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</si>
  <si>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</si>
  <si>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</si>
  <si>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</si>
  <si>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</si>
  <si>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</si>
  <si>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</si>
  <si>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</si>
  <si>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</si>
  <si>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</si>
  <si>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</si>
  <si>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</si>
  <si>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</si>
  <si>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</si>
  <si>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</si>
  <si>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</si>
  <si>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</si>
  <si>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</si>
  <si>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</si>
  <si>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</si>
  <si>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</si>
  <si>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</si>
  <si>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</si>
  <si>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</si>
  <si>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</si>
  <si>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</si>
  <si>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</si>
  <si>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</si>
  <si>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</si>
  <si>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</si>
  <si>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</si>
  <si>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</si>
  <si>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</si>
  <si>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</si>
  <si>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</si>
  <si>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</si>
  <si>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</si>
  <si>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</si>
  <si>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</si>
  <si>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</si>
  <si>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</si>
  <si>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</si>
  <si>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</si>
  <si>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</si>
  <si>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</si>
  <si>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</si>
  <si>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</si>
  <si>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</si>
  <si>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</si>
  <si>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</si>
  <si>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</si>
  <si>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</si>
  <si>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</si>
  <si>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</si>
  <si>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</si>
  <si>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</si>
  <si>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</si>
  <si>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</si>
  <si>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</si>
  <si>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</si>
  <si>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</si>
  <si>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</si>
  <si>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</si>
  <si>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</si>
  <si>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</si>
  <si>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</si>
  <si>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</si>
  <si>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</si>
  <si>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</si>
  <si>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</si>
  <si>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</si>
  <si>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</si>
  <si>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</si>
  <si>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</si>
  <si>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</si>
  <si>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</si>
  <si>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</si>
  <si>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</si>
  <si>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</si>
  <si>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</si>
  <si>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</si>
  <si>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</si>
  <si>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</si>
  <si>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</si>
  <si>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</si>
  <si>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</si>
  <si>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</si>
  <si>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</si>
  <si>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</si>
  <si>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</si>
  <si>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</si>
  <si>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</si>
  <si>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</si>
  <si>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</si>
  <si>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</si>
  <si>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</si>
  <si>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</si>
  <si>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</si>
  <si>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</si>
  <si>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</si>
  <si>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</si>
  <si>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</si>
  <si>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</si>
  <si>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</si>
  <si>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</si>
  <si>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</si>
  <si>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</si>
  <si>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</si>
  <si>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</si>
  <si>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</si>
  <si>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</si>
  <si>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</si>
  <si>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</si>
  <si>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</si>
  <si>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</si>
  <si>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</si>
  <si>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</si>
  <si>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</si>
  <si>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</si>
  <si>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</si>
  <si>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</si>
  <si>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</si>
  <si>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</si>
  <si>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</si>
  <si>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</si>
  <si>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</si>
  <si>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</si>
  <si>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</si>
  <si>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</si>
  <si>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</si>
  <si>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</si>
  <si>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</si>
  <si>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</si>
  <si>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</si>
  <si>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</si>
  <si>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</si>
  <si>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</si>
  <si>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</si>
  <si>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</si>
  <si>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</si>
  <si>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</si>
  <si>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</si>
  <si>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</si>
  <si>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</si>
  <si>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</si>
  <si>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</si>
  <si>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</si>
  <si>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</si>
  <si>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</si>
  <si>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</si>
  <si>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</si>
  <si>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</si>
  <si>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</si>
  <si>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</si>
  <si>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</si>
  <si>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</si>
  <si>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</si>
  <si>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</si>
  <si>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</si>
  <si>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</si>
  <si>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</si>
  <si>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</si>
  <si>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</si>
  <si>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</si>
  <si>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</si>
  <si>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</si>
  <si>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</si>
  <si>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</si>
  <si>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</si>
  <si>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</si>
  <si>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</si>
  <si>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</si>
  <si>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</si>
  <si>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</si>
  <si>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</si>
  <si>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</si>
  <si>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</si>
  <si>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</si>
  <si>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</si>
  <si>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</si>
  <si>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</si>
  <si>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</si>
  <si>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</si>
  <si>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</si>
  <si>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</si>
  <si>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</si>
  <si>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</si>
  <si>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</si>
  <si>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</si>
  <si>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</si>
  <si>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</si>
  <si>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</si>
  <si>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</si>
  <si>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</si>
  <si>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</si>
  <si>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</si>
  <si>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</si>
  <si>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</si>
  <si>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</si>
  <si>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</si>
  <si>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</si>
  <si>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</si>
  <si>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</si>
  <si>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</si>
  <si>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</si>
  <si>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</si>
  <si>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</si>
  <si>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</si>
  <si>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</si>
  <si>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</si>
  <si>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</si>
  <si>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</si>
  <si>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</si>
  <si>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</si>
  <si>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</si>
  <si>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</si>
  <si>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</si>
  <si>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</si>
  <si>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</si>
  <si>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</si>
  <si>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</si>
  <si>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</si>
  <si>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</si>
  <si>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</si>
  <si>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</si>
  <si>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</si>
  <si>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</si>
  <si>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</si>
  <si>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</si>
  <si>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</si>
  <si>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</si>
  <si>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</si>
  <si>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</si>
  <si>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</si>
  <si>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</si>
  <si>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</si>
  <si>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</si>
  <si>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</si>
  <si>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</si>
  <si>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</si>
  <si>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</si>
  <si>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</si>
  <si>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</si>
  <si>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</si>
  <si>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</si>
  <si>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</si>
  <si>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</si>
  <si>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</si>
  <si>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</si>
  <si>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</si>
  <si>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</si>
  <si>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</si>
  <si>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</si>
  <si>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</si>
  <si>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</si>
  <si>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</si>
  <si>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</si>
  <si>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</si>
  <si>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</si>
  <si>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</si>
  <si>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</si>
  <si>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</si>
  <si>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</si>
  <si>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</si>
  <si>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</si>
  <si>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</si>
  <si>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</si>
  <si>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</si>
  <si>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</si>
  <si>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</si>
  <si>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</si>
  <si>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</si>
  <si>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</si>
  <si>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</si>
  <si>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</si>
  <si>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</si>
  <si>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</si>
  <si>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</si>
  <si>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</si>
  <si>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</si>
  <si>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</si>
  <si>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</si>
  <si>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</si>
  <si>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</si>
  <si>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</si>
  <si>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</si>
  <si>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</si>
  <si>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</si>
  <si>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</si>
  <si>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</si>
  <si>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</si>
  <si>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</si>
  <si>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</si>
  <si>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</si>
  <si>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</si>
  <si>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</si>
  <si>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</si>
  <si>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</si>
  <si>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</si>
  <si>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</si>
  <si>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</si>
  <si>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</si>
  <si>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</si>
  <si>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</si>
  <si>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</si>
  <si>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</si>
  <si>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</si>
  <si>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</si>
  <si>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</si>
  <si>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</si>
  <si>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</si>
  <si>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</si>
  <si>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</si>
  <si>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</si>
  <si>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</si>
  <si>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</si>
  <si>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</si>
  <si>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</si>
  <si>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</si>
  <si>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EE</t>
  </si>
  <si>
    <t>INTERNO</t>
  </si>
  <si>
    <t xml:space="preserve">Informe previo y preceptivo de la Secretaria General incluirá expresamente un análisis sobre si los PCAP presentan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</si>
  <si>
    <t>Secretaria</t>
  </si>
  <si>
    <t>Inmediato</t>
  </si>
  <si>
    <t xml:space="preserve">La Mesa de Contratación cuando se constituya comprobará que el acto de apertura de sobres estaba anunciado en Plataforma de Contratación del Sector Público al menos con 24 horas de antelación para conocimiento de los licitdores. </t>
  </si>
  <si>
    <t>Contratación</t>
  </si>
  <si>
    <t>externo</t>
  </si>
  <si>
    <t xml:space="preserve">Los miembros de la Mesa de Contratación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 </t>
  </si>
  <si>
    <t>Mesa de Contratación</t>
  </si>
  <si>
    <t>Se incluirá en los Pliego de Condiciones Administrativas Particulares una cláusula en la que se contemplará que la retirada de la oferta puede ser entendida una práctica colusoria dando lugar a la incoación de un expediente en el que se requerirá informe y justificación del representante legal de la empresa, con cuyo resultado , podrá el órgano de contratación dar cuenta a la CNMC.</t>
  </si>
  <si>
    <t xml:space="preserve">Inmediata </t>
  </si>
  <si>
    <t>Área de Contratación y Órgano de Contratacion</t>
  </si>
  <si>
    <t>interno y externo</t>
  </si>
  <si>
    <r>
      <t xml:space="preserve">● Verificar que en el procedimiento se realiza un examen de los antecedentes de los licitadores ante señales de alerta.
</t>
    </r>
    <r>
      <rPr>
        <strike/>
        <sz val="9"/>
        <rFont val="Calibri"/>
        <family val="2"/>
        <scheme val="minor"/>
      </rPr>
      <t>● Establecer barreras que limiten la información del procedimiento de contratación a los agentes externos o ajenos al mismo ("</t>
    </r>
    <r>
      <rPr>
        <i/>
        <strike/>
        <sz val="9"/>
        <rFont val="Calibri"/>
        <family val="2"/>
        <scheme val="minor"/>
      </rPr>
      <t>murallas chinas</t>
    </r>
    <r>
      <rPr>
        <strike/>
        <sz val="9"/>
        <rFont val="Calibri"/>
        <family val="2"/>
        <scheme val="minor"/>
      </rPr>
      <t xml:space="preserve">"). </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</si>
  <si>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Área de Contratación</t>
  </si>
  <si>
    <t>Inmediata</t>
  </si>
  <si>
    <r>
      <rPr>
        <strike/>
        <sz val="9"/>
        <rFont val="Calibri"/>
        <family val="2"/>
        <scheme val="minor"/>
      </rPr>
      <t>● Disponer de sistemas que garanticen un cierto grado de rotación y heterogeneidad en la selección de los miembros de los comités de evaluación.</t>
    </r>
    <r>
      <rPr>
        <sz val="9"/>
        <rFont val="Calibri"/>
        <family val="2"/>
        <scheme val="minor"/>
      </rPr>
      <t xml:space="preserve">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</si>
  <si>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xml:space="preserve">Inmediato </t>
  </si>
  <si>
    <r>
      <rPr>
        <strike/>
        <sz val="9"/>
        <rFont val="Calibri"/>
        <family val="2"/>
        <scheme val="minor"/>
      </rPr>
      <t>● Disponer de sistemas que garanticen un cierto grado de aleatoriedad y heterogeneidad en la selección de los miembros de los comités de evaluación.</t>
    </r>
    <r>
      <rPr>
        <sz val="9"/>
        <rFont val="Calibri"/>
        <family val="2"/>
        <scheme val="minor"/>
      </rPr>
      <t xml:space="preserve">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</si>
  <si>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rPr>
        <strike/>
        <sz val="9"/>
        <rFont val="Calibri"/>
        <family val="2"/>
        <scheme val="minor"/>
      </rPr>
      <t>● Disponer de sistemas que garanticen un cierto grado de aleatoriedad y heterogeneidad en la selección de los miembros de los comités de evaluación.</t>
    </r>
    <r>
      <rPr>
        <sz val="9"/>
        <rFont val="Calibri"/>
        <family val="2"/>
        <scheme val="minor"/>
      </rPr>
      <t xml:space="preserve">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</si>
  <si>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 </t>
    </r>
    <r>
      <rPr>
        <strike/>
        <sz val="9"/>
        <rFont val="Calibri"/>
        <family val="2"/>
        <scheme val="minor"/>
      </rPr>
      <t>Disponer de sistemas que garanticen un cierto grado de aleatoriedad y heterogeneidad en la selección de los miembros de los comités de evaluación.</t>
    </r>
    <r>
      <rPr>
        <sz val="9"/>
        <rFont val="Calibri"/>
        <family val="2"/>
        <scheme val="minor"/>
      </rPr>
      <t xml:space="preserve">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</si>
  <si>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 </t>
    </r>
    <r>
      <rPr>
        <strike/>
        <sz val="9"/>
        <rFont val="Calibri"/>
        <family val="2"/>
        <scheme val="minor"/>
      </rPr>
      <t>Disponer de sistemas que garanticen un cierto grado de aleatoriedad y heterogeneidad en la selección de los miembros de los comités de evaluación.</t>
    </r>
    <r>
      <rPr>
        <sz val="9"/>
        <rFont val="Calibri"/>
        <family val="2"/>
        <scheme val="minor"/>
      </rPr>
      <t xml:space="preserve">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</si>
  <si>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t>
    </r>
    <r>
      <rPr>
        <strike/>
        <sz val="9"/>
        <rFont val="Calibri"/>
        <family val="2"/>
        <scheme val="minor"/>
      </rPr>
      <t xml:space="preserve"> Disponer de sistemas que garanticen un cierto grado de aleatoriedad y heterogeneidad en la selección de los miembros de los comités de evaluación</t>
    </r>
    <r>
      <rPr>
        <sz val="9"/>
        <rFont val="Calibri"/>
        <family val="2"/>
        <scheme val="minor"/>
      </rPr>
      <t>.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</si>
  <si>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Los miembros de la Mesa de Contratación, y en su caso la Técnico de la Administración General de Contratación responsable de la Unidad de Gestión y Tramitación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t>
  </si>
  <si>
    <t>A. Los miembros de la Mesa de Contratación, y en su caso la Técnico de la Administración General de Contratación responsable de la Unidad de Gestión y Tramitación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t>
  </si>
  <si>
    <t>Incluir la descripción de controles adicionales…</t>
  </si>
  <si>
    <r>
      <t xml:space="preserve">●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Los expedientes de contrato menor que deriven de la ejecución de proyectos con cofinanciación PRTR o Fondo Europeo NG EU serán tramitados por el Servicio de COntratación y Fondos Europeos, a través de la Plataforma de Contratación del Sector Público.
● </t>
    </r>
    <r>
      <rPr>
        <strike/>
        <sz val="9"/>
        <rFont val="Calibri"/>
        <family val="2"/>
        <scheme val="minor"/>
      </rPr>
      <t xml:space="preserve">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t>
    </r>
    <r>
      <rPr>
        <sz val="9"/>
        <rFont val="Calibri"/>
        <family val="2"/>
        <scheme val="minor"/>
      </rPr>
      <t xml:space="preserve">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</si>
  <si>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Los expedientes de contrato menor que deriven de la ejecución de proyectos con cofinanciación PRTR o Fondo Europeo NG EU serán tramitados por el Servicio de COntratación y Fondos Europeos, a través de la Plataforma de Contratación del Sector Público.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</si>
  <si>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Interno</t>
  </si>
  <si>
    <t xml:space="preserve">Previamente a la aprobación del Pliego de contratación el T.A.G. con funciones vinculadas al Servicio de Fondos Europeos emitirá informe en el que comprobará el cumplimiento de hitos y objetivos derivados del Componente y la Inversiñon. </t>
  </si>
  <si>
    <r>
      <t xml:space="preserve">● </t>
    </r>
    <r>
      <rPr>
        <strike/>
        <sz val="9"/>
        <color theme="1"/>
        <rFont val="Calibri"/>
        <family val="2"/>
        <scheme val="minor"/>
      </rPr>
      <t>Registro detallado de los proveedores seleccionados.
● Controles periódicos del importe acumulado por proveedor y análisis correlativo de los objetos de los distintos contratos celebrados con cada uno de ellos.</t>
    </r>
    <r>
      <rPr>
        <sz val="9"/>
        <color theme="1"/>
        <rFont val="Calibri"/>
        <family val="2"/>
        <scheme val="minor"/>
      </rPr>
      <t xml:space="preserve">
●</t>
    </r>
    <r>
      <rPr>
        <sz val="9"/>
        <rFont val="Calibri"/>
        <family val="2"/>
        <scheme val="minor"/>
      </rPr>
      <t xml:space="preserve"> Verificación de la forma en la que se haya establecido el procedimiento de contratación.</t>
    </r>
  </si>
  <si>
    <r>
      <t xml:space="preserve">● </t>
    </r>
    <r>
      <rPr>
        <strike/>
        <sz val="9"/>
        <rFont val="Calibri"/>
        <family val="2"/>
        <scheme val="minor"/>
      </rPr>
      <t>Registro detallado de los proveedores seleccionados.
● Controles periódicos del importe acumulado por proveedor y análisis correlativo de los objetos de los distintos contratos celebrados con cada uno de ellos.</t>
    </r>
    <r>
      <rPr>
        <sz val="9"/>
        <rFont val="Calibri"/>
        <family val="2"/>
        <scheme val="minor"/>
      </rPr>
      <t xml:space="preserve">
● Verificación de la forma en la que se haya establecido el procedimiento de contratación.</t>
    </r>
  </si>
  <si>
    <r>
      <t xml:space="preserve">● </t>
    </r>
    <r>
      <rPr>
        <strike/>
        <sz val="9"/>
        <rFont val="Calibri"/>
        <family val="2"/>
        <scheme val="minor"/>
      </rPr>
      <t xml:space="preserve">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 Verificación de la forma en la que se haya establecido el procedimiento de contratación.</t>
    </r>
  </si>
  <si>
    <t xml:space="preserve">● El responsable de seguimiento y ejecución del contrato sdesignado al efecto deberá dejar constancia en el expediente que se ha comprobado que el contrato está efectivamente formalizado y que cumple con todos los requisitos antes de la ejecución de las obras y prestaciones.  </t>
  </si>
  <si>
    <t>TODOS</t>
  </si>
  <si>
    <t xml:space="preserve">● Controles periódicos, análisis de informes de ejecución, para verificar y supervisar las fases de ejecución del contrato y verificaciones sobre el terreno, en su caso. A traves de Comisiones de Seguimiento en los contratos de obra y los informes favorables.
●  Controles periódicos de la calidad de la prestación contratada conforme a lo dispuesto en los pliegos, a través del establecimiento de plazos parciales.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</si>
  <si>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r>
      <rPr>
        <b/>
        <i/>
        <sz val="9"/>
        <color theme="1"/>
        <rFont val="Calibri"/>
        <family val="2"/>
        <scheme val="minor"/>
      </rPr>
      <t xml:space="preserve"> El importe total pagado al contratista supera el valor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</si>
  <si>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interno</t>
  </si>
  <si>
    <t xml:space="preserve">●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 Se comprueba su inscripción en el ROLECSP , y en su defecto se solicita al licitador estar al corriente de pagos en AEAT, Seguridad Social, Alta en el IAE y la escritura de pública de apoderamiento y de constitución de la empresa inscrita en el registro mercantil (o certificado de inscripción en dicho Registro ) con declaración responsbale de su vigencia. </t>
  </si>
  <si>
    <t xml:space="preserve">● Lista de comprobación de la documentación requerida para garantizar la pista de auditoría. Se ha establecido un Flujo de seguimiento de procesos por cada expediente de Plan de Recuperación, Transformación y Resiliencia. Se va a realizar un Plan de Gestión de los PRTR que garantizará este seguimiento. </t>
  </si>
  <si>
    <t xml:space="preserve">● Verificar el compromiso expreso de los contratistas y subcontratistas a la sujeción a los controles de los organismos europeos (Comisión Europea, Oficina Europea de Lucha contra el Fraude, Tribunal de Cuentas Europeo y Fiscalía Europea). EN el caso de los COntratos menores en el Anexo III solicitado se incluirá un apartado en el que se recabará expresamente estos consentimientos al adjudicatario. </t>
  </si>
  <si>
    <t xml:space="preserve">CI. 3.1 y CC 3.1 Limitar el acceso a los expedientes de contratación a los miembros de la Mesa de Contratación, al personal del Área de Contratación y personal designado responsable en la tramitación, y la Concejala responsable del Área de Contratación.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</si>
</sst>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strike/>
      <sz val="9"/>
      <name val="Calibri"/>
      <family val="2"/>
      <scheme val="minor"/>
    </font>
    <font>
      <i/>
      <strike/>
      <sz val="9"/>
      <name val="Calibri"/>
      <family val="2"/>
      <scheme val="minor"/>
    </font>
    <font>
      <strike/>
      <sz val="9"/>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1">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4" fillId="0" borderId="0" xfId="1" applyFont="1"/>
    <xf numFmtId="0" fontId="34"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6"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17" fillId="12" borderId="1" xfId="1" applyFont="1" applyFill="1" applyBorder="1" applyAlignment="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0" fillId="0" borderId="0" xfId="0" applyFont="1" applyAlignment="1" applyProtection="1">
      <alignment vertical="top" wrapText="1"/>
    </xf>
    <xf numFmtId="0" fontId="0" fillId="0" borderId="0" xfId="0" applyAlignment="1">
      <alignment vertical="top"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opLeftCell="E77" zoomScale="110" zoomScaleNormal="110" workbookViewId="0">
      <selection activeCell="B62" sqref="B62:E62"/>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93" t="s">
        <v>57</v>
      </c>
      <c r="B1" s="194"/>
      <c r="C1" s="194"/>
      <c r="D1" s="194"/>
      <c r="E1" s="194"/>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777</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95" t="s">
        <v>724</v>
      </c>
      <c r="C10" s="194"/>
      <c r="D10" s="194"/>
      <c r="E10" s="194"/>
      <c r="F10" s="5"/>
      <c r="G10" s="1"/>
      <c r="H10" s="1"/>
      <c r="I10" s="1"/>
      <c r="J10" s="1"/>
      <c r="K10" s="1"/>
      <c r="L10" s="1"/>
      <c r="M10" s="1"/>
      <c r="N10" s="1"/>
      <c r="O10" s="1"/>
      <c r="P10" s="1"/>
    </row>
    <row r="11" spans="1:16" ht="16.5" customHeight="1" x14ac:dyDescent="0.3">
      <c r="A11" s="4"/>
      <c r="B11" s="194"/>
      <c r="C11" s="194"/>
      <c r="D11" s="194"/>
      <c r="E11" s="194"/>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94" t="s">
        <v>736</v>
      </c>
      <c r="C13" s="194"/>
      <c r="D13" s="194"/>
      <c r="E13" s="194"/>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94" t="s">
        <v>737</v>
      </c>
      <c r="C15" s="194"/>
      <c r="D15" s="194"/>
      <c r="E15" s="194"/>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96" t="s">
        <v>725</v>
      </c>
      <c r="C17" s="197"/>
      <c r="D17" s="197"/>
      <c r="E17" s="197"/>
      <c r="F17" s="5"/>
      <c r="G17" s="1"/>
      <c r="H17" s="1"/>
      <c r="I17" s="1"/>
      <c r="J17" s="1"/>
      <c r="K17" s="1"/>
      <c r="L17" s="1"/>
      <c r="M17" s="1"/>
      <c r="N17" s="1"/>
      <c r="O17" s="1"/>
      <c r="P17" s="1"/>
    </row>
    <row r="18" spans="1:16" ht="18.75" x14ac:dyDescent="0.3">
      <c r="A18" s="4"/>
      <c r="B18" s="197"/>
      <c r="C18" s="197"/>
      <c r="D18" s="197"/>
      <c r="E18" s="197"/>
      <c r="F18" s="5"/>
      <c r="G18" s="1"/>
      <c r="H18" s="1"/>
      <c r="I18" s="1"/>
      <c r="J18" s="1"/>
      <c r="K18" s="1"/>
      <c r="L18" s="1"/>
      <c r="M18" s="1"/>
      <c r="N18" s="1"/>
      <c r="O18" s="1"/>
      <c r="P18" s="1"/>
    </row>
    <row r="19" spans="1:16" ht="45" customHeight="1" x14ac:dyDescent="0.3">
      <c r="A19" s="4"/>
      <c r="B19" s="197"/>
      <c r="C19" s="197"/>
      <c r="D19" s="197"/>
      <c r="E19" s="197"/>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95" t="s">
        <v>342</v>
      </c>
      <c r="D27" s="194"/>
      <c r="E27" s="194"/>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349</v>
      </c>
      <c r="F29" s="4"/>
      <c r="G29" s="2"/>
      <c r="H29" s="1"/>
      <c r="I29" s="1"/>
      <c r="J29" s="4"/>
      <c r="K29" s="1"/>
      <c r="L29" s="1"/>
      <c r="M29" s="1"/>
      <c r="N29" s="10"/>
      <c r="O29" s="1"/>
      <c r="P29" s="1"/>
    </row>
    <row r="30" spans="1:16" ht="75" x14ac:dyDescent="0.3">
      <c r="A30" s="8"/>
      <c r="B30" s="9"/>
      <c r="C30" s="11">
        <v>2</v>
      </c>
      <c r="D30" s="12" t="s">
        <v>8</v>
      </c>
      <c r="E30" s="13" t="s">
        <v>361</v>
      </c>
      <c r="F30" s="4"/>
      <c r="G30" s="2"/>
      <c r="H30" s="1"/>
      <c r="I30" s="1"/>
      <c r="J30" s="4"/>
      <c r="K30" s="1"/>
      <c r="L30" s="1"/>
      <c r="M30" s="1"/>
      <c r="N30" s="10"/>
      <c r="O30" s="1"/>
      <c r="P30" s="1"/>
    </row>
    <row r="31" spans="1:16" ht="105" x14ac:dyDescent="0.3">
      <c r="A31" s="8"/>
      <c r="B31" s="9"/>
      <c r="C31" s="11">
        <v>3</v>
      </c>
      <c r="D31" s="12" t="s">
        <v>9</v>
      </c>
      <c r="E31" s="13" t="s">
        <v>362</v>
      </c>
      <c r="F31" s="4"/>
      <c r="G31" s="2"/>
      <c r="H31" s="1"/>
      <c r="I31" s="1"/>
      <c r="J31" s="4"/>
      <c r="K31" s="1"/>
      <c r="L31" s="1"/>
      <c r="M31" s="1"/>
      <c r="N31" s="10"/>
      <c r="O31" s="1"/>
      <c r="P31" s="1"/>
    </row>
    <row r="32" spans="1:16" ht="90" x14ac:dyDescent="0.3">
      <c r="A32" s="8"/>
      <c r="B32" s="9"/>
      <c r="C32" s="11">
        <v>4</v>
      </c>
      <c r="D32" s="12" t="s">
        <v>10</v>
      </c>
      <c r="E32" s="13" t="s">
        <v>350</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80" t="s">
        <v>778</v>
      </c>
      <c r="D41" s="181"/>
      <c r="E41" s="181"/>
      <c r="F41" s="4"/>
      <c r="G41" s="2"/>
      <c r="H41" s="1"/>
      <c r="I41" s="1"/>
      <c r="J41" s="1"/>
      <c r="K41" s="1"/>
      <c r="L41" s="1"/>
      <c r="M41" s="1"/>
      <c r="N41" s="1"/>
      <c r="O41" s="1"/>
      <c r="P41" s="1"/>
    </row>
    <row r="42" spans="1:16" ht="27.75" customHeight="1" x14ac:dyDescent="0.3">
      <c r="A42" s="8"/>
      <c r="B42" s="9"/>
      <c r="C42" s="181"/>
      <c r="D42" s="181"/>
      <c r="E42" s="181"/>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726</v>
      </c>
      <c r="C44" s="180" t="s">
        <v>351</v>
      </c>
      <c r="D44" s="181"/>
      <c r="E44" s="181"/>
      <c r="F44" s="4"/>
      <c r="G44" s="2"/>
      <c r="H44" s="1"/>
      <c r="I44" s="1"/>
      <c r="J44" s="1"/>
      <c r="K44" s="1"/>
      <c r="L44" s="1"/>
      <c r="M44" s="1"/>
      <c r="N44" s="1"/>
      <c r="O44" s="1"/>
      <c r="P44" s="1"/>
    </row>
    <row r="45" spans="1:16" ht="15" customHeight="1" x14ac:dyDescent="0.3">
      <c r="A45" s="2"/>
      <c r="B45" s="9"/>
      <c r="C45" s="181"/>
      <c r="D45" s="181"/>
      <c r="E45" s="181"/>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727</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82" t="s">
        <v>728</v>
      </c>
      <c r="D49" s="181"/>
      <c r="E49" s="181"/>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341</v>
      </c>
      <c r="C53" s="180" t="s">
        <v>729</v>
      </c>
      <c r="D53" s="181"/>
      <c r="E53" s="181"/>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90" t="s">
        <v>373</v>
      </c>
      <c r="C58" s="191"/>
      <c r="D58" s="192"/>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83" t="s">
        <v>730</v>
      </c>
      <c r="C60" s="184"/>
      <c r="D60" s="184"/>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78" t="s">
        <v>731</v>
      </c>
      <c r="C62" s="179"/>
      <c r="D62" s="179"/>
      <c r="E62" s="179"/>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75" t="s">
        <v>374</v>
      </c>
      <c r="D64" s="176"/>
      <c r="E64" s="177"/>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8" t="s">
        <v>22</v>
      </c>
      <c r="C66" s="189" t="s">
        <v>779</v>
      </c>
      <c r="D66" s="176"/>
      <c r="E66" s="177"/>
      <c r="F66" s="2"/>
      <c r="G66" s="2"/>
      <c r="H66" s="1"/>
      <c r="I66" s="1"/>
      <c r="J66" s="1"/>
      <c r="K66" s="1"/>
      <c r="L66" s="1"/>
      <c r="M66" s="1"/>
      <c r="N66" s="1"/>
      <c r="O66" s="1"/>
      <c r="P66" s="1"/>
    </row>
    <row r="67" spans="1:16" ht="45.75" customHeight="1" x14ac:dyDescent="0.3">
      <c r="A67" s="1"/>
      <c r="B67" s="188"/>
      <c r="C67" s="189" t="s">
        <v>780</v>
      </c>
      <c r="D67" s="176"/>
      <c r="E67" s="177"/>
      <c r="F67" s="2"/>
      <c r="G67" s="2"/>
      <c r="H67" s="1"/>
      <c r="I67" s="1"/>
      <c r="J67" s="1"/>
      <c r="K67" s="1"/>
      <c r="L67" s="1"/>
      <c r="M67" s="1"/>
      <c r="N67" s="1"/>
      <c r="O67" s="1"/>
      <c r="P67" s="1"/>
    </row>
    <row r="68" spans="1:16" ht="61.5" customHeight="1" x14ac:dyDescent="0.3">
      <c r="A68" s="1"/>
      <c r="B68" s="188"/>
      <c r="C68" s="189" t="s">
        <v>732</v>
      </c>
      <c r="D68" s="176"/>
      <c r="E68" s="177"/>
      <c r="F68" s="2"/>
      <c r="G68" s="2"/>
      <c r="H68" s="1"/>
      <c r="I68" s="1"/>
      <c r="J68" s="1"/>
      <c r="K68" s="1"/>
      <c r="L68" s="1"/>
      <c r="M68" s="1"/>
      <c r="N68" s="1"/>
      <c r="O68" s="1"/>
      <c r="P68" s="1"/>
    </row>
    <row r="69" spans="1:16" ht="232.5" customHeight="1" x14ac:dyDescent="0.3">
      <c r="A69" s="1"/>
      <c r="B69" s="188"/>
      <c r="C69" s="189" t="s">
        <v>781</v>
      </c>
      <c r="D69" s="176"/>
      <c r="E69" s="177"/>
      <c r="F69" s="2"/>
      <c r="G69" s="2"/>
      <c r="H69" s="1"/>
      <c r="I69" s="1"/>
      <c r="J69" s="1"/>
      <c r="K69" s="1"/>
      <c r="L69" s="1"/>
      <c r="M69" s="1"/>
      <c r="N69" s="1"/>
      <c r="O69" s="1"/>
      <c r="P69" s="1"/>
    </row>
    <row r="70" spans="1:16" ht="133.5" customHeight="1" x14ac:dyDescent="0.3">
      <c r="A70" s="2"/>
      <c r="B70" s="188"/>
      <c r="C70" s="189" t="s">
        <v>782</v>
      </c>
      <c r="D70" s="176"/>
      <c r="E70" s="177"/>
      <c r="F70" s="2"/>
      <c r="G70" s="2"/>
      <c r="H70" s="1"/>
      <c r="I70" s="1"/>
      <c r="J70" s="1"/>
      <c r="K70" s="1"/>
      <c r="L70" s="1"/>
      <c r="M70" s="1"/>
      <c r="N70" s="1"/>
      <c r="O70" s="1"/>
      <c r="P70" s="1"/>
    </row>
    <row r="71" spans="1:16" ht="51.75" customHeight="1" x14ac:dyDescent="0.3">
      <c r="A71" s="2"/>
      <c r="B71" s="188"/>
      <c r="C71" s="189" t="s">
        <v>733</v>
      </c>
      <c r="D71" s="176"/>
      <c r="E71" s="177"/>
      <c r="F71" s="2"/>
      <c r="G71" s="2"/>
      <c r="H71" s="1"/>
      <c r="I71" s="1"/>
      <c r="J71" s="1"/>
      <c r="K71" s="1"/>
      <c r="L71" s="1"/>
      <c r="M71" s="1"/>
      <c r="N71" s="1"/>
      <c r="O71" s="1"/>
      <c r="P71" s="1"/>
    </row>
    <row r="72" spans="1:16" ht="123.75" customHeight="1" x14ac:dyDescent="0.3">
      <c r="A72" s="2"/>
      <c r="B72" s="188"/>
      <c r="C72" s="189" t="s">
        <v>375</v>
      </c>
      <c r="D72" s="176"/>
      <c r="E72" s="177"/>
      <c r="F72" s="2"/>
      <c r="G72" s="2"/>
      <c r="H72" s="1"/>
      <c r="I72" s="1"/>
      <c r="J72" s="1"/>
      <c r="K72" s="1"/>
      <c r="L72" s="1"/>
      <c r="M72" s="1"/>
      <c r="N72" s="1"/>
      <c r="O72" s="1"/>
      <c r="P72" s="1"/>
    </row>
    <row r="73" spans="1:16" ht="60" customHeight="1" x14ac:dyDescent="0.3">
      <c r="A73" s="2"/>
      <c r="B73" s="188"/>
      <c r="C73" s="189" t="s">
        <v>734</v>
      </c>
      <c r="D73" s="176"/>
      <c r="E73" s="177"/>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735</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367</v>
      </c>
      <c r="B79" s="2"/>
      <c r="C79" s="2"/>
      <c r="D79" s="2"/>
      <c r="E79" s="2"/>
      <c r="F79" s="9" t="s">
        <v>368</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356</v>
      </c>
      <c r="F81" s="169" t="s">
        <v>364</v>
      </c>
      <c r="G81" s="160" t="s">
        <v>365</v>
      </c>
      <c r="H81" s="161">
        <v>4</v>
      </c>
      <c r="I81" s="162"/>
      <c r="J81" s="163"/>
      <c r="K81" s="163"/>
      <c r="L81" s="163"/>
    </row>
    <row r="82" spans="1:12" ht="27" customHeight="1" x14ac:dyDescent="0.25">
      <c r="B82" s="157"/>
      <c r="C82" s="12" t="s">
        <v>25</v>
      </c>
      <c r="D82" s="16" t="s">
        <v>354</v>
      </c>
      <c r="F82" s="170"/>
      <c r="G82" s="160" t="s">
        <v>9</v>
      </c>
      <c r="H82" s="161">
        <v>3</v>
      </c>
      <c r="I82" s="164"/>
      <c r="J82" s="162"/>
      <c r="K82" s="163"/>
      <c r="L82" s="163"/>
    </row>
    <row r="83" spans="1:12" ht="25.5" x14ac:dyDescent="0.25">
      <c r="B83" s="158"/>
      <c r="C83" s="12" t="s">
        <v>26</v>
      </c>
      <c r="D83" s="16" t="s">
        <v>355</v>
      </c>
      <c r="F83" s="170"/>
      <c r="G83" s="160" t="s">
        <v>8</v>
      </c>
      <c r="H83" s="161">
        <v>2</v>
      </c>
      <c r="I83" s="164"/>
      <c r="J83" s="162"/>
      <c r="K83" s="162"/>
      <c r="L83" s="163"/>
    </row>
    <row r="84" spans="1:12" ht="25.5" x14ac:dyDescent="0.25">
      <c r="F84" s="171"/>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72" t="s">
        <v>366</v>
      </c>
      <c r="J87" s="173"/>
      <c r="K87" s="173"/>
      <c r="L87" s="174"/>
    </row>
    <row r="89" spans="1:12" x14ac:dyDescent="0.25">
      <c r="A89" s="3" t="s">
        <v>343</v>
      </c>
    </row>
    <row r="91" spans="1:12" ht="409.5" customHeight="1" x14ac:dyDescent="0.25">
      <c r="A91" s="187" t="s">
        <v>793</v>
      </c>
      <c r="B91" s="187"/>
      <c r="C91" s="187"/>
      <c r="D91" s="187"/>
      <c r="E91" s="187"/>
    </row>
    <row r="92" spans="1:12" ht="120.75" customHeight="1" x14ac:dyDescent="0.25">
      <c r="A92" s="187"/>
      <c r="B92" s="187"/>
      <c r="C92" s="187"/>
      <c r="D92" s="187"/>
      <c r="E92" s="187"/>
    </row>
    <row r="95" spans="1:12" x14ac:dyDescent="0.25">
      <c r="A95" s="74" t="s">
        <v>189</v>
      </c>
    </row>
    <row r="97" spans="1:5" ht="48.75" customHeight="1" x14ac:dyDescent="0.25">
      <c r="A97" s="185" t="s">
        <v>190</v>
      </c>
      <c r="B97" s="186"/>
      <c r="C97" s="186"/>
      <c r="D97" s="186"/>
      <c r="E97" s="186"/>
    </row>
    <row r="100" spans="1:5" x14ac:dyDescent="0.25">
      <c r="A100" s="72"/>
    </row>
    <row r="101" spans="1:5" x14ac:dyDescent="0.25">
      <c r="A101" s="73"/>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(S)'!A14</f>
        <v>S.R8</v>
      </c>
      <c r="D5" s="214"/>
      <c r="E5" s="217" t="str">
        <f>'1. Subvenciones (S)'!B14</f>
        <v>Incumplimiento de las obligaciones en materia de información, comunicación y publicidad</v>
      </c>
      <c r="F5" s="218"/>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300" x14ac:dyDescent="0.2">
      <c r="A10" s="123" t="s">
        <v>432</v>
      </c>
      <c r="B10" s="50" t="s">
        <v>175</v>
      </c>
      <c r="C10" s="114"/>
      <c r="D10" s="114"/>
      <c r="E10" s="120">
        <f>C10*D10</f>
        <v>0</v>
      </c>
      <c r="F10" s="123" t="s">
        <v>435</v>
      </c>
      <c r="G10" s="44" t="s">
        <v>282</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433</v>
      </c>
      <c r="B11" s="50" t="s">
        <v>284</v>
      </c>
      <c r="C11" s="114"/>
      <c r="D11" s="114"/>
      <c r="E11" s="120">
        <f t="shared" ref="E11:E12" si="1">C11*D11</f>
        <v>0</v>
      </c>
      <c r="F11" s="140" t="s">
        <v>436</v>
      </c>
      <c r="G11" s="44" t="s">
        <v>283</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434</v>
      </c>
      <c r="B12" s="116" t="s">
        <v>379</v>
      </c>
      <c r="C12" s="115"/>
      <c r="D12" s="115"/>
      <c r="E12" s="120">
        <f t="shared" si="1"/>
        <v>0</v>
      </c>
      <c r="F12" s="115" t="s">
        <v>437</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(S)'!A15</f>
        <v>S.R9</v>
      </c>
      <c r="D5" s="214"/>
      <c r="E5" s="217" t="str">
        <f>'1. Subvenciones (S)'!B15</f>
        <v>Pérdida pista de auditoría</v>
      </c>
      <c r="F5" s="218"/>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48" x14ac:dyDescent="0.2">
      <c r="A10" s="123" t="s">
        <v>438</v>
      </c>
      <c r="B10" s="47" t="s">
        <v>203</v>
      </c>
      <c r="C10" s="114"/>
      <c r="D10" s="114"/>
      <c r="E10" s="120">
        <f>C10*D10</f>
        <v>0</v>
      </c>
      <c r="F10" s="123" t="s">
        <v>445</v>
      </c>
      <c r="G10" s="45" t="s">
        <v>83</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439</v>
      </c>
      <c r="B11" s="47" t="s">
        <v>293</v>
      </c>
      <c r="C11" s="114"/>
      <c r="D11" s="114"/>
      <c r="E11" s="120">
        <f t="shared" ref="E11:E15" si="1">C11*D11</f>
        <v>0</v>
      </c>
      <c r="F11" s="140" t="s">
        <v>446</v>
      </c>
      <c r="G11" s="45" t="s">
        <v>82</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440</v>
      </c>
      <c r="B12" s="50" t="s">
        <v>294</v>
      </c>
      <c r="C12" s="114"/>
      <c r="D12" s="114"/>
      <c r="E12" s="120">
        <f t="shared" si="1"/>
        <v>0</v>
      </c>
      <c r="F12" s="140" t="s">
        <v>447</v>
      </c>
      <c r="G12" s="45" t="s">
        <v>254</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441</v>
      </c>
      <c r="B13" s="47" t="s">
        <v>133</v>
      </c>
      <c r="C13" s="114"/>
      <c r="D13" s="114"/>
      <c r="E13" s="120">
        <f t="shared" si="1"/>
        <v>0</v>
      </c>
      <c r="F13" s="140" t="s">
        <v>448</v>
      </c>
      <c r="G13" s="45"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442</v>
      </c>
      <c r="B14" s="50" t="s">
        <v>135</v>
      </c>
      <c r="C14" s="114"/>
      <c r="D14" s="114"/>
      <c r="E14" s="120">
        <f t="shared" si="1"/>
        <v>0</v>
      </c>
      <c r="F14" s="140" t="s">
        <v>449</v>
      </c>
      <c r="G14" s="45" t="s">
        <v>255</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443</v>
      </c>
      <c r="B15" s="116" t="s">
        <v>379</v>
      </c>
      <c r="C15" s="115"/>
      <c r="D15" s="115"/>
      <c r="E15" s="120">
        <f t="shared" si="1"/>
        <v>0</v>
      </c>
      <c r="F15" s="115" t="s">
        <v>444</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(S)'!A16</f>
        <v>S.RX</v>
      </c>
      <c r="D5" s="214"/>
      <c r="E5" s="217" t="str">
        <f>'1. Subvenciones (S)'!B16</f>
        <v>Incluir la denominación de riesgos adicionales...</v>
      </c>
      <c r="F5" s="218"/>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x14ac:dyDescent="0.2">
      <c r="A10" s="123" t="s">
        <v>450</v>
      </c>
      <c r="B10" s="43"/>
      <c r="C10" s="114"/>
      <c r="D10" s="114"/>
      <c r="E10" s="120">
        <f>C10*D10</f>
        <v>0</v>
      </c>
      <c r="F10" s="123" t="s">
        <v>452</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451</v>
      </c>
      <c r="B11" s="116" t="s">
        <v>379</v>
      </c>
      <c r="C11" s="115"/>
      <c r="D11" s="115"/>
      <c r="E11" s="120">
        <f t="shared" ref="E11" si="1">C11*D11</f>
        <v>0</v>
      </c>
      <c r="F11" s="115" t="s">
        <v>453</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5"/>
  <sheetViews>
    <sheetView zoomScale="90" zoomScaleNormal="90" zoomScalePageLayoutView="125" workbookViewId="0">
      <selection activeCell="H5" sqref="H5"/>
    </sheetView>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304</v>
      </c>
      <c r="C2" s="19"/>
      <c r="D2" s="19"/>
      <c r="E2" s="19"/>
    </row>
    <row r="3" spans="1:7" x14ac:dyDescent="0.2">
      <c r="C3" s="19"/>
      <c r="D3" s="19"/>
      <c r="E3" s="19"/>
    </row>
    <row r="4" spans="1:7" s="22" customFormat="1" ht="38.25" customHeight="1" x14ac:dyDescent="0.2">
      <c r="A4" s="198" t="s">
        <v>27</v>
      </c>
      <c r="B4" s="199"/>
      <c r="C4" s="199"/>
      <c r="D4" s="199"/>
      <c r="E4" s="200"/>
      <c r="F4" s="198" t="s">
        <v>299</v>
      </c>
      <c r="G4" s="200"/>
    </row>
    <row r="5" spans="1:7" s="24" customFormat="1" ht="48" x14ac:dyDescent="0.2">
      <c r="A5" s="135" t="s">
        <v>28</v>
      </c>
      <c r="B5" s="126" t="s">
        <v>29</v>
      </c>
      <c r="C5" s="126" t="s">
        <v>30</v>
      </c>
      <c r="D5" s="133" t="s">
        <v>352</v>
      </c>
      <c r="E5" s="146" t="s">
        <v>58</v>
      </c>
      <c r="F5" s="126" t="s">
        <v>296</v>
      </c>
      <c r="G5" s="126" t="s">
        <v>297</v>
      </c>
    </row>
    <row r="6" spans="1:7" ht="54.75" customHeight="1" x14ac:dyDescent="0.2">
      <c r="A6" s="59" t="s">
        <v>748</v>
      </c>
      <c r="B6" s="62" t="s">
        <v>65</v>
      </c>
      <c r="C6" s="86" t="s">
        <v>138</v>
      </c>
      <c r="D6" s="132"/>
      <c r="E6" s="132"/>
      <c r="F6" s="119">
        <f>'C.R1'!N18</f>
        <v>1</v>
      </c>
      <c r="G6" s="119">
        <f>'C.R1'!V18</f>
        <v>1</v>
      </c>
    </row>
    <row r="7" spans="1:7" ht="48" x14ac:dyDescent="0.2">
      <c r="A7" s="59" t="s">
        <v>749</v>
      </c>
      <c r="B7" s="62" t="s">
        <v>54</v>
      </c>
      <c r="C7" s="86" t="s">
        <v>72</v>
      </c>
      <c r="D7" s="132"/>
      <c r="E7" s="132"/>
      <c r="F7" s="119">
        <f>'C.R2'!N18</f>
        <v>6.43</v>
      </c>
      <c r="G7" s="119">
        <f>'C.R2'!V18</f>
        <v>1</v>
      </c>
    </row>
    <row r="8" spans="1:7" ht="60" x14ac:dyDescent="0.2">
      <c r="A8" s="59" t="s">
        <v>750</v>
      </c>
      <c r="B8" s="62" t="s">
        <v>328</v>
      </c>
      <c r="C8" s="28" t="s">
        <v>369</v>
      </c>
      <c r="D8" s="132"/>
      <c r="E8" s="132"/>
      <c r="F8" s="119">
        <f>'C.R3'!N22</f>
        <v>1.82</v>
      </c>
      <c r="G8" s="119">
        <f>'C.R3'!V22</f>
        <v>1</v>
      </c>
    </row>
    <row r="9" spans="1:7" ht="43.5" customHeight="1" x14ac:dyDescent="0.2">
      <c r="A9" s="59" t="s">
        <v>751</v>
      </c>
      <c r="B9" s="62" t="s">
        <v>180</v>
      </c>
      <c r="C9" s="28" t="s">
        <v>70</v>
      </c>
      <c r="D9" s="132"/>
      <c r="E9" s="132"/>
      <c r="F9" s="119">
        <f>'C.R4'!N21</f>
        <v>1.4</v>
      </c>
      <c r="G9" s="119">
        <f>'C.R4'!V21</f>
        <v>1.4</v>
      </c>
    </row>
    <row r="10" spans="1:7" ht="48" x14ac:dyDescent="0.2">
      <c r="A10" s="59" t="s">
        <v>752</v>
      </c>
      <c r="B10" s="62" t="s">
        <v>166</v>
      </c>
      <c r="C10" s="28" t="s">
        <v>64</v>
      </c>
      <c r="D10" s="132"/>
      <c r="E10" s="132"/>
      <c r="F10" s="119">
        <f>'C.R5'!N14</f>
        <v>1</v>
      </c>
      <c r="G10" s="119">
        <f>'C.R5'!V14</f>
        <v>1</v>
      </c>
    </row>
    <row r="11" spans="1:7" ht="43.5" customHeight="1" x14ac:dyDescent="0.2">
      <c r="A11" s="59" t="s">
        <v>753</v>
      </c>
      <c r="B11" s="62" t="s">
        <v>167</v>
      </c>
      <c r="C11" s="28" t="s">
        <v>71</v>
      </c>
      <c r="D11" s="132"/>
      <c r="E11" s="132"/>
      <c r="F11" s="119">
        <f>'C.R6'!N16</f>
        <v>1</v>
      </c>
      <c r="G11" s="119">
        <f>'C.R6'!V16</f>
        <v>1</v>
      </c>
    </row>
    <row r="12" spans="1:7" ht="43.5" customHeight="1" x14ac:dyDescent="0.2">
      <c r="A12" s="59" t="s">
        <v>754</v>
      </c>
      <c r="B12" s="95" t="s">
        <v>181</v>
      </c>
      <c r="C12" s="27" t="s">
        <v>137</v>
      </c>
      <c r="D12" s="132"/>
      <c r="E12" s="132"/>
      <c r="F12" s="119">
        <f>'C.R7'!N15</f>
        <v>2</v>
      </c>
      <c r="G12" s="119">
        <f>'C.R7'!V15</f>
        <v>2</v>
      </c>
    </row>
    <row r="13" spans="1:7" ht="38.25" customHeight="1" x14ac:dyDescent="0.2">
      <c r="A13" s="59" t="s">
        <v>755</v>
      </c>
      <c r="B13" s="62" t="s">
        <v>55</v>
      </c>
      <c r="C13" s="85" t="s">
        <v>115</v>
      </c>
      <c r="D13" s="132"/>
      <c r="E13" s="132"/>
      <c r="F13" s="119">
        <f>'C.R8'!N14</f>
        <v>2</v>
      </c>
      <c r="G13" s="119">
        <f>'C.R8'!V14</f>
        <v>2</v>
      </c>
    </row>
    <row r="14" spans="1:7" ht="39.75" customHeight="1" x14ac:dyDescent="0.2">
      <c r="A14" s="59" t="s">
        <v>756</v>
      </c>
      <c r="B14" s="152" t="s">
        <v>61</v>
      </c>
      <c r="C14" s="28" t="s">
        <v>76</v>
      </c>
      <c r="D14" s="132"/>
      <c r="E14" s="132"/>
      <c r="F14" s="119">
        <f>'C.R9'!N12</f>
        <v>3</v>
      </c>
      <c r="G14" s="119">
        <f>'C.R9'!V12</f>
        <v>3</v>
      </c>
    </row>
    <row r="15" spans="1:7" ht="43.5" customHeight="1" x14ac:dyDescent="0.2">
      <c r="A15" s="59" t="s">
        <v>757</v>
      </c>
      <c r="B15" s="63" t="s">
        <v>80</v>
      </c>
      <c r="C15" s="148" t="s">
        <v>280</v>
      </c>
      <c r="D15" s="132"/>
      <c r="E15" s="132"/>
      <c r="F15" s="119">
        <f>'C.R10'!N13</f>
        <v>2.5</v>
      </c>
      <c r="G15" s="119">
        <f>'C.R10'!V13</f>
        <v>2.5</v>
      </c>
    </row>
    <row r="16" spans="1:7" s="56" customFormat="1" ht="39" customHeight="1" x14ac:dyDescent="0.2">
      <c r="A16" s="59" t="s">
        <v>758</v>
      </c>
      <c r="B16" s="64" t="s">
        <v>56</v>
      </c>
      <c r="C16" s="147" t="s">
        <v>290</v>
      </c>
      <c r="D16" s="132"/>
      <c r="E16" s="132"/>
      <c r="F16" s="119">
        <f>'C.R11'!N14</f>
        <v>2</v>
      </c>
      <c r="G16" s="119">
        <f>'C.R11'!V14</f>
        <v>2</v>
      </c>
    </row>
    <row r="17" spans="1:7" ht="45.75" customHeight="1" x14ac:dyDescent="0.2">
      <c r="A17" s="136" t="s">
        <v>759</v>
      </c>
      <c r="B17" s="132" t="s">
        <v>127</v>
      </c>
      <c r="C17" s="132" t="s">
        <v>126</v>
      </c>
      <c r="D17" s="132"/>
      <c r="E17" s="132"/>
      <c r="F17" s="119" t="e">
        <f>'C.RX'!N12</f>
        <v>#DIV/0!</v>
      </c>
      <c r="G17" s="119" t="e">
        <f>'C.RX'!V12</f>
        <v>#DIV/0!</v>
      </c>
    </row>
    <row r="18" spans="1:7" s="30" customFormat="1" ht="36" x14ac:dyDescent="0.2">
      <c r="A18" s="57"/>
      <c r="B18" s="19"/>
      <c r="C18" s="19"/>
      <c r="D18" s="19"/>
      <c r="E18" s="159" t="s">
        <v>358</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topLeftCell="A7" zoomScale="90" zoomScaleNormal="90" zoomScaleSheetLayoutView="100" workbookViewId="0">
      <selection activeCell="G11" sqref="G11"/>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8" t="s">
        <v>30</v>
      </c>
      <c r="H4" s="111" t="s">
        <v>38</v>
      </c>
      <c r="I4" s="125" t="s">
        <v>58</v>
      </c>
      <c r="J4" s="24"/>
      <c r="K4" s="24"/>
      <c r="L4" s="38" t="s">
        <v>39</v>
      </c>
      <c r="M4" s="38" t="s">
        <v>40</v>
      </c>
      <c r="N4" s="24"/>
      <c r="O4" s="24"/>
    </row>
    <row r="5" spans="1:22" s="41" customFormat="1" ht="54" customHeight="1" thickBot="1" x14ac:dyDescent="0.25">
      <c r="A5" s="105"/>
      <c r="B5" s="106"/>
      <c r="C5" s="219" t="str">
        <f>'2. Contratación (C)'!A6</f>
        <v>C.R1</v>
      </c>
      <c r="D5" s="220"/>
      <c r="E5" s="221" t="str">
        <f>'2. Contratación (C)'!B6</f>
        <v xml:space="preserve">Limitación de la concurrencia </v>
      </c>
      <c r="F5" s="222"/>
      <c r="G5" s="129" t="str">
        <f>'2. Contratación (C)'!C6</f>
        <v>Manipulación del procedimiento de preparación y/o adjudicación, limitándose el acceso a la contratación pública en condiciones de igualdad y no discriminación a todos los licitadores.</v>
      </c>
      <c r="H5" s="39" t="s">
        <v>800</v>
      </c>
      <c r="I5" s="53" t="s">
        <v>801</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44" x14ac:dyDescent="0.2">
      <c r="A10" s="131" t="s">
        <v>454</v>
      </c>
      <c r="B10" s="65" t="s">
        <v>182</v>
      </c>
      <c r="C10" s="114">
        <v>4</v>
      </c>
      <c r="D10" s="114">
        <v>1</v>
      </c>
      <c r="E10" s="120">
        <f>C10*D10</f>
        <v>4</v>
      </c>
      <c r="F10" s="131" t="s">
        <v>462</v>
      </c>
      <c r="G10" s="67" t="s">
        <v>344</v>
      </c>
      <c r="H10" s="115" t="s">
        <v>36</v>
      </c>
      <c r="I10" s="115" t="s">
        <v>37</v>
      </c>
      <c r="J10" s="114">
        <v>-4</v>
      </c>
      <c r="K10" s="114">
        <v>-1</v>
      </c>
      <c r="L10" s="130">
        <f t="shared" ref="L10:M17" si="0">IF(ISNUMBER(C10),IF(C10+J10&gt;1,C10+J10,1),"")</f>
        <v>1</v>
      </c>
      <c r="M10" s="130">
        <f t="shared" si="0"/>
        <v>1</v>
      </c>
      <c r="N10" s="120">
        <f>L10*M10</f>
        <v>1</v>
      </c>
      <c r="O10" s="117"/>
      <c r="P10" s="117"/>
      <c r="Q10" s="117"/>
      <c r="R10" s="114"/>
      <c r="S10" s="114"/>
      <c r="T10" s="130">
        <f>IF(ISNUMBER($L10),IF($L10+R10&gt;1,$L10+R10,1),"")</f>
        <v>1</v>
      </c>
      <c r="U10" s="130">
        <f>IF(ISNUMBER($M10),IF($M10+S10&gt;1,$M10+S10,1),"")</f>
        <v>1</v>
      </c>
      <c r="V10" s="120">
        <f>T10*U10</f>
        <v>1</v>
      </c>
    </row>
    <row r="11" spans="1:22" ht="144" x14ac:dyDescent="0.2">
      <c r="A11" s="140" t="s">
        <v>455</v>
      </c>
      <c r="B11" s="78" t="s">
        <v>139</v>
      </c>
      <c r="C11" s="114">
        <v>1</v>
      </c>
      <c r="D11" s="114">
        <v>1</v>
      </c>
      <c r="E11" s="120">
        <f t="shared" ref="E11:E17" si="1">C11*D11</f>
        <v>1</v>
      </c>
      <c r="F11" s="140" t="s">
        <v>463</v>
      </c>
      <c r="G11" s="67" t="s">
        <v>345</v>
      </c>
      <c r="H11" s="115" t="s">
        <v>39</v>
      </c>
      <c r="I11" s="115" t="s">
        <v>41</v>
      </c>
      <c r="J11" s="114"/>
      <c r="K11" s="114"/>
      <c r="L11" s="130">
        <f t="shared" si="0"/>
        <v>1</v>
      </c>
      <c r="M11" s="130">
        <f t="shared" si="0"/>
        <v>1</v>
      </c>
      <c r="N11" s="120">
        <f t="shared" ref="N11:N17" si="2">L11*M11</f>
        <v>1</v>
      </c>
      <c r="O11" s="117" t="s">
        <v>802</v>
      </c>
      <c r="P11" s="117" t="s">
        <v>803</v>
      </c>
      <c r="Q11" s="117" t="s">
        <v>804</v>
      </c>
      <c r="R11" s="114">
        <v>-1</v>
      </c>
      <c r="S11" s="114">
        <v>-1</v>
      </c>
      <c r="T11" s="130">
        <f t="shared" ref="T11:T17" si="3">IF(ISNUMBER($L11),IF($L11+R11&gt;1,$L11+R11,1),"")</f>
        <v>1</v>
      </c>
      <c r="U11" s="130">
        <f t="shared" ref="U11:U17" si="4">IF(ISNUMBER($M11),IF($M11+S11&gt;1,$M11+S11,1),"")</f>
        <v>1</v>
      </c>
      <c r="V11" s="120">
        <f t="shared" ref="V11:V17" si="5">T11*U11</f>
        <v>1</v>
      </c>
    </row>
    <row r="12" spans="1:22" ht="144" x14ac:dyDescent="0.2">
      <c r="A12" s="140" t="s">
        <v>456</v>
      </c>
      <c r="B12" s="66" t="s">
        <v>140</v>
      </c>
      <c r="C12" s="114">
        <v>1</v>
      </c>
      <c r="D12" s="114">
        <v>1</v>
      </c>
      <c r="E12" s="120">
        <f t="shared" si="1"/>
        <v>1</v>
      </c>
      <c r="F12" s="140" t="s">
        <v>464</v>
      </c>
      <c r="G12" s="67" t="s">
        <v>346</v>
      </c>
      <c r="H12" s="115" t="s">
        <v>36</v>
      </c>
      <c r="I12" s="115" t="s">
        <v>37</v>
      </c>
      <c r="J12" s="114">
        <v>-1</v>
      </c>
      <c r="K12" s="114">
        <v>-1</v>
      </c>
      <c r="L12" s="130">
        <f t="shared" si="0"/>
        <v>1</v>
      </c>
      <c r="M12" s="130">
        <f t="shared" si="0"/>
        <v>1</v>
      </c>
      <c r="N12" s="120">
        <f t="shared" si="2"/>
        <v>1</v>
      </c>
      <c r="O12" s="117"/>
      <c r="P12" s="117"/>
      <c r="Q12" s="117"/>
      <c r="R12" s="114"/>
      <c r="S12" s="114"/>
      <c r="T12" s="130">
        <f t="shared" si="3"/>
        <v>1</v>
      </c>
      <c r="U12" s="130">
        <f t="shared" si="4"/>
        <v>1</v>
      </c>
      <c r="V12" s="120">
        <f t="shared" si="5"/>
        <v>1</v>
      </c>
    </row>
    <row r="13" spans="1:22" ht="84" x14ac:dyDescent="0.2">
      <c r="A13" s="140" t="s">
        <v>457</v>
      </c>
      <c r="B13" s="68" t="s">
        <v>66</v>
      </c>
      <c r="C13" s="114">
        <v>1</v>
      </c>
      <c r="D13" s="114">
        <v>1</v>
      </c>
      <c r="E13" s="120">
        <f t="shared" si="1"/>
        <v>1</v>
      </c>
      <c r="F13" s="140" t="s">
        <v>465</v>
      </c>
      <c r="G13" s="76" t="s">
        <v>347</v>
      </c>
      <c r="H13" s="115" t="s">
        <v>36</v>
      </c>
      <c r="I13" s="115" t="s">
        <v>37</v>
      </c>
      <c r="J13" s="114">
        <v>-1</v>
      </c>
      <c r="K13" s="114">
        <v>-1</v>
      </c>
      <c r="L13" s="130">
        <f t="shared" si="0"/>
        <v>1</v>
      </c>
      <c r="M13" s="130">
        <f t="shared" si="0"/>
        <v>1</v>
      </c>
      <c r="N13" s="120">
        <f t="shared" si="2"/>
        <v>1</v>
      </c>
      <c r="O13" s="117"/>
      <c r="P13" s="117"/>
      <c r="Q13" s="117"/>
      <c r="R13" s="114"/>
      <c r="S13" s="114"/>
      <c r="T13" s="130">
        <f t="shared" si="3"/>
        <v>1</v>
      </c>
      <c r="U13" s="130">
        <f t="shared" si="4"/>
        <v>1</v>
      </c>
      <c r="V13" s="120">
        <f t="shared" si="5"/>
        <v>1</v>
      </c>
    </row>
    <row r="14" spans="1:22" ht="204" x14ac:dyDescent="0.2">
      <c r="A14" s="140" t="s">
        <v>458</v>
      </c>
      <c r="B14" s="66" t="s">
        <v>218</v>
      </c>
      <c r="C14" s="114">
        <v>2</v>
      </c>
      <c r="D14" s="114">
        <v>2</v>
      </c>
      <c r="E14" s="120">
        <f t="shared" si="1"/>
        <v>4</v>
      </c>
      <c r="F14" s="140" t="s">
        <v>466</v>
      </c>
      <c r="G14" s="75" t="s">
        <v>348</v>
      </c>
      <c r="H14" s="115" t="s">
        <v>36</v>
      </c>
      <c r="I14" s="115" t="s">
        <v>41</v>
      </c>
      <c r="J14" s="114">
        <v>-2</v>
      </c>
      <c r="K14" s="114">
        <v>-2</v>
      </c>
      <c r="L14" s="130">
        <f t="shared" si="0"/>
        <v>1</v>
      </c>
      <c r="M14" s="130">
        <f t="shared" si="0"/>
        <v>1</v>
      </c>
      <c r="N14" s="120">
        <f t="shared" si="2"/>
        <v>1</v>
      </c>
      <c r="O14" s="117" t="s">
        <v>805</v>
      </c>
      <c r="P14" s="117" t="s">
        <v>806</v>
      </c>
      <c r="Q14" s="117" t="s">
        <v>804</v>
      </c>
      <c r="R14" s="114">
        <v>-2</v>
      </c>
      <c r="S14" s="114">
        <v>-2</v>
      </c>
      <c r="T14" s="130">
        <f t="shared" si="3"/>
        <v>1</v>
      </c>
      <c r="U14" s="130">
        <f t="shared" si="4"/>
        <v>1</v>
      </c>
      <c r="V14" s="120">
        <f t="shared" si="5"/>
        <v>1</v>
      </c>
    </row>
    <row r="15" spans="1:22" ht="48" x14ac:dyDescent="0.2">
      <c r="A15" s="140" t="s">
        <v>459</v>
      </c>
      <c r="B15" s="69" t="s">
        <v>68</v>
      </c>
      <c r="C15" s="114">
        <v>1</v>
      </c>
      <c r="D15" s="114">
        <v>1</v>
      </c>
      <c r="E15" s="120">
        <f t="shared" si="1"/>
        <v>1</v>
      </c>
      <c r="F15" s="140" t="s">
        <v>467</v>
      </c>
      <c r="G15" s="69" t="s">
        <v>141</v>
      </c>
      <c r="H15" s="115" t="s">
        <v>36</v>
      </c>
      <c r="I15" s="115" t="s">
        <v>37</v>
      </c>
      <c r="J15" s="114">
        <v>-1</v>
      </c>
      <c r="K15" s="114">
        <v>-1</v>
      </c>
      <c r="L15" s="130">
        <f t="shared" si="0"/>
        <v>1</v>
      </c>
      <c r="M15" s="130">
        <f t="shared" si="0"/>
        <v>1</v>
      </c>
      <c r="N15" s="120">
        <f t="shared" si="2"/>
        <v>1</v>
      </c>
      <c r="O15" s="117"/>
      <c r="P15" s="117"/>
      <c r="Q15" s="117"/>
      <c r="R15" s="114"/>
      <c r="S15" s="114"/>
      <c r="T15" s="130">
        <f t="shared" si="3"/>
        <v>1</v>
      </c>
      <c r="U15" s="130">
        <f t="shared" si="4"/>
        <v>1</v>
      </c>
      <c r="V15" s="120">
        <f t="shared" si="5"/>
        <v>1</v>
      </c>
    </row>
    <row r="16" spans="1:22" ht="120" x14ac:dyDescent="0.2">
      <c r="A16" s="140" t="s">
        <v>460</v>
      </c>
      <c r="B16" s="69" t="s">
        <v>219</v>
      </c>
      <c r="C16" s="114">
        <v>1</v>
      </c>
      <c r="D16" s="114">
        <v>1</v>
      </c>
      <c r="E16" s="120">
        <f t="shared" si="1"/>
        <v>1</v>
      </c>
      <c r="F16" s="140" t="s">
        <v>468</v>
      </c>
      <c r="G16" s="69" t="s">
        <v>318</v>
      </c>
      <c r="H16" s="115" t="s">
        <v>36</v>
      </c>
      <c r="I16" s="115" t="s">
        <v>37</v>
      </c>
      <c r="J16" s="114">
        <v>-1</v>
      </c>
      <c r="K16" s="114">
        <v>-1</v>
      </c>
      <c r="L16" s="130">
        <f t="shared" si="0"/>
        <v>1</v>
      </c>
      <c r="M16" s="130">
        <f t="shared" si="0"/>
        <v>1</v>
      </c>
      <c r="N16" s="120">
        <f t="shared" si="2"/>
        <v>1</v>
      </c>
      <c r="O16" s="117"/>
      <c r="P16" s="117"/>
      <c r="Q16" s="117"/>
      <c r="R16" s="114"/>
      <c r="S16" s="114"/>
      <c r="T16" s="130">
        <f t="shared" si="3"/>
        <v>1</v>
      </c>
      <c r="U16" s="130">
        <f t="shared" si="4"/>
        <v>1</v>
      </c>
      <c r="V16" s="120">
        <f t="shared" si="5"/>
        <v>1</v>
      </c>
    </row>
    <row r="17" spans="1:22" ht="72" customHeight="1" x14ac:dyDescent="0.2">
      <c r="A17" s="115" t="s">
        <v>461</v>
      </c>
      <c r="B17" s="116" t="s">
        <v>379</v>
      </c>
      <c r="C17" s="115"/>
      <c r="D17" s="115"/>
      <c r="E17" s="120">
        <f t="shared" si="1"/>
        <v>0</v>
      </c>
      <c r="F17" s="115" t="s">
        <v>469</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215</v>
      </c>
      <c r="E18" s="119">
        <f>ROUND(SUM(E10:E17)/COUNT(C10:C17),2)</f>
        <v>1.86</v>
      </c>
      <c r="M18" s="126" t="s">
        <v>216</v>
      </c>
      <c r="N18" s="119">
        <f>ROUND(SUMIF(N10:N17,"&gt;0",N10:N17)/COUNT(N10:N17),2)</f>
        <v>1</v>
      </c>
      <c r="U18" s="126" t="s">
        <v>217</v>
      </c>
      <c r="V18" s="119">
        <f>ROUND(SUMIF(V10:V17,"&gt;0",V10:V17)/COUNT(V10:V17),2)</f>
        <v>1</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topLeftCell="E13" zoomScale="80" zoomScaleNormal="80" zoomScaleSheetLayoutView="100" workbookViewId="0">
      <selection activeCell="O16" sqref="O16"/>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(C)'!A7</f>
        <v>C.R2</v>
      </c>
      <c r="D5" s="220"/>
      <c r="E5" s="221" t="str">
        <f>'2. Contratación (C)'!B7</f>
        <v>Prácticas colusorias en las ofertas</v>
      </c>
      <c r="F5" s="222"/>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t="s">
        <v>800</v>
      </c>
      <c r="I5" s="53" t="s">
        <v>807</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56" x14ac:dyDescent="0.2">
      <c r="A10" s="140" t="s">
        <v>470</v>
      </c>
      <c r="B10" s="98" t="s">
        <v>794</v>
      </c>
      <c r="C10" s="114">
        <v>4</v>
      </c>
      <c r="D10" s="114">
        <v>3</v>
      </c>
      <c r="E10" s="120">
        <f>C10*D10</f>
        <v>12</v>
      </c>
      <c r="F10" s="140" t="s">
        <v>478</v>
      </c>
      <c r="G10" s="81" t="s">
        <v>339</v>
      </c>
      <c r="H10" s="115" t="s">
        <v>39</v>
      </c>
      <c r="I10" s="115" t="s">
        <v>41</v>
      </c>
      <c r="J10" s="114">
        <v>-1</v>
      </c>
      <c r="K10" s="114">
        <v>-1</v>
      </c>
      <c r="L10" s="139">
        <f t="shared" ref="L10:M17" si="0">IF(ISNUMBER(C10),IF(C10+J10&gt;1,C10+J10,1),"")</f>
        <v>3</v>
      </c>
      <c r="M10" s="139">
        <f t="shared" si="0"/>
        <v>2</v>
      </c>
      <c r="N10" s="120">
        <f>L10*M10</f>
        <v>6</v>
      </c>
      <c r="O10" s="117" t="s">
        <v>808</v>
      </c>
      <c r="P10" s="117" t="s">
        <v>809</v>
      </c>
      <c r="Q10" s="117" t="s">
        <v>804</v>
      </c>
      <c r="R10" s="114">
        <v>-4</v>
      </c>
      <c r="S10" s="114">
        <v>-3</v>
      </c>
      <c r="T10" s="139">
        <f>IF(ISNUMBER($L10),IF($L10+R10&gt;1,$L10+R10,1),"")</f>
        <v>1</v>
      </c>
      <c r="U10" s="139">
        <f>IF(ISNUMBER($M10),IF($M10+S10&gt;1,$M10+S10,1),"")</f>
        <v>1</v>
      </c>
      <c r="V10" s="120">
        <f>T10*U10</f>
        <v>1</v>
      </c>
    </row>
    <row r="11" spans="1:22" ht="120" x14ac:dyDescent="0.2">
      <c r="A11" s="140" t="s">
        <v>471</v>
      </c>
      <c r="B11" s="78" t="s">
        <v>206</v>
      </c>
      <c r="C11" s="114">
        <v>4</v>
      </c>
      <c r="D11" s="114">
        <v>3</v>
      </c>
      <c r="E11" s="120">
        <f t="shared" ref="E11:E17" si="1">C11*D11</f>
        <v>12</v>
      </c>
      <c r="F11" s="140" t="s">
        <v>479</v>
      </c>
      <c r="G11" s="81" t="s">
        <v>310</v>
      </c>
      <c r="H11" s="115" t="s">
        <v>39</v>
      </c>
      <c r="I11" s="115" t="s">
        <v>41</v>
      </c>
      <c r="J11" s="114"/>
      <c r="K11" s="114"/>
      <c r="L11" s="139">
        <f t="shared" si="0"/>
        <v>4</v>
      </c>
      <c r="M11" s="139">
        <f t="shared" si="0"/>
        <v>3</v>
      </c>
      <c r="N11" s="120">
        <f t="shared" ref="N11:N17" si="2">L11*M11</f>
        <v>12</v>
      </c>
      <c r="O11" s="117" t="s">
        <v>808</v>
      </c>
      <c r="P11" s="117" t="s">
        <v>809</v>
      </c>
      <c r="Q11" s="117" t="s">
        <v>804</v>
      </c>
      <c r="R11" s="114">
        <v>-4</v>
      </c>
      <c r="S11" s="114">
        <v>-3</v>
      </c>
      <c r="T11" s="139">
        <f t="shared" ref="T11:T17" si="3">IF(ISNUMBER($L11),IF($L11+R11&gt;1,$L11+R11,1),"")</f>
        <v>1</v>
      </c>
      <c r="U11" s="139">
        <f t="shared" ref="U11:U17" si="4">IF(ISNUMBER($M11),IF($M11+S11&gt;1,$M11+S11,1),"")</f>
        <v>1</v>
      </c>
      <c r="V11" s="120">
        <f t="shared" ref="V11:V17" si="5">T11*U11</f>
        <v>1</v>
      </c>
    </row>
    <row r="12" spans="1:22" ht="132" x14ac:dyDescent="0.2">
      <c r="A12" s="140" t="s">
        <v>472</v>
      </c>
      <c r="B12" s="99" t="s">
        <v>795</v>
      </c>
      <c r="C12" s="114">
        <v>4</v>
      </c>
      <c r="D12" s="114">
        <v>3</v>
      </c>
      <c r="E12" s="120">
        <f t="shared" si="1"/>
        <v>12</v>
      </c>
      <c r="F12" s="140" t="s">
        <v>480</v>
      </c>
      <c r="G12" s="82" t="s">
        <v>311</v>
      </c>
      <c r="H12" s="115" t="s">
        <v>39</v>
      </c>
      <c r="I12" s="115" t="s">
        <v>41</v>
      </c>
      <c r="J12" s="114"/>
      <c r="K12" s="114"/>
      <c r="L12" s="139">
        <f t="shared" si="0"/>
        <v>4</v>
      </c>
      <c r="M12" s="139">
        <f t="shared" si="0"/>
        <v>3</v>
      </c>
      <c r="N12" s="120">
        <f t="shared" si="2"/>
        <v>12</v>
      </c>
      <c r="O12" s="117" t="s">
        <v>808</v>
      </c>
      <c r="P12" s="117" t="s">
        <v>809</v>
      </c>
      <c r="Q12" s="117" t="s">
        <v>804</v>
      </c>
      <c r="R12" s="114">
        <v>-4</v>
      </c>
      <c r="S12" s="114">
        <v>-3</v>
      </c>
      <c r="T12" s="139">
        <f t="shared" si="3"/>
        <v>1</v>
      </c>
      <c r="U12" s="139">
        <f t="shared" si="4"/>
        <v>1</v>
      </c>
      <c r="V12" s="120">
        <f t="shared" si="5"/>
        <v>1</v>
      </c>
    </row>
    <row r="13" spans="1:22" ht="72" x14ac:dyDescent="0.2">
      <c r="A13" s="140" t="s">
        <v>473</v>
      </c>
      <c r="B13" s="78" t="s">
        <v>84</v>
      </c>
      <c r="C13" s="114">
        <v>4</v>
      </c>
      <c r="D13" s="114">
        <v>4</v>
      </c>
      <c r="E13" s="120">
        <f t="shared" si="1"/>
        <v>16</v>
      </c>
      <c r="F13" s="140" t="s">
        <v>481</v>
      </c>
      <c r="G13" s="75" t="s">
        <v>312</v>
      </c>
      <c r="H13" s="115" t="s">
        <v>36</v>
      </c>
      <c r="I13" s="115" t="s">
        <v>37</v>
      </c>
      <c r="J13" s="114">
        <v>-4</v>
      </c>
      <c r="K13" s="114">
        <v>-4</v>
      </c>
      <c r="L13" s="139">
        <f t="shared" si="0"/>
        <v>1</v>
      </c>
      <c r="M13" s="139">
        <f t="shared" si="0"/>
        <v>1</v>
      </c>
      <c r="N13" s="120">
        <f t="shared" si="2"/>
        <v>1</v>
      </c>
      <c r="O13" s="117"/>
      <c r="P13" s="117"/>
      <c r="Q13" s="117"/>
      <c r="R13" s="114"/>
      <c r="S13" s="114"/>
      <c r="T13" s="139">
        <f t="shared" si="3"/>
        <v>1</v>
      </c>
      <c r="U13" s="139">
        <f t="shared" si="4"/>
        <v>1</v>
      </c>
      <c r="V13" s="120">
        <f t="shared" si="5"/>
        <v>1</v>
      </c>
    </row>
    <row r="14" spans="1:22" ht="84" x14ac:dyDescent="0.2">
      <c r="A14" s="140" t="s">
        <v>474</v>
      </c>
      <c r="B14" s="78" t="s">
        <v>205</v>
      </c>
      <c r="C14" s="114">
        <v>1</v>
      </c>
      <c r="D14" s="114">
        <v>1</v>
      </c>
      <c r="E14" s="120">
        <f t="shared" si="1"/>
        <v>1</v>
      </c>
      <c r="F14" s="140" t="s">
        <v>482</v>
      </c>
      <c r="G14" s="75" t="s">
        <v>207</v>
      </c>
      <c r="H14" s="115" t="s">
        <v>36</v>
      </c>
      <c r="I14" s="115" t="s">
        <v>37</v>
      </c>
      <c r="J14" s="114">
        <v>-1</v>
      </c>
      <c r="K14" s="114">
        <v>-1</v>
      </c>
      <c r="L14" s="139">
        <f t="shared" si="0"/>
        <v>1</v>
      </c>
      <c r="M14" s="139">
        <f t="shared" si="0"/>
        <v>1</v>
      </c>
      <c r="N14" s="120">
        <f t="shared" si="2"/>
        <v>1</v>
      </c>
      <c r="O14" s="117"/>
      <c r="P14" s="117"/>
      <c r="Q14" s="117"/>
      <c r="R14" s="114"/>
      <c r="S14" s="114"/>
      <c r="T14" s="139">
        <f t="shared" si="3"/>
        <v>1</v>
      </c>
      <c r="U14" s="139">
        <f t="shared" si="4"/>
        <v>1</v>
      </c>
      <c r="V14" s="120">
        <f t="shared" si="5"/>
        <v>1</v>
      </c>
    </row>
    <row r="15" spans="1:22" ht="96" x14ac:dyDescent="0.2">
      <c r="A15" s="140" t="s">
        <v>475</v>
      </c>
      <c r="B15" s="78" t="s">
        <v>256</v>
      </c>
      <c r="C15" s="114">
        <v>2</v>
      </c>
      <c r="D15" s="114">
        <v>2</v>
      </c>
      <c r="E15" s="120">
        <f t="shared" si="1"/>
        <v>4</v>
      </c>
      <c r="F15" s="140" t="s">
        <v>483</v>
      </c>
      <c r="G15" s="75" t="s">
        <v>85</v>
      </c>
      <c r="H15" s="115" t="s">
        <v>39</v>
      </c>
      <c r="I15" s="115" t="s">
        <v>41</v>
      </c>
      <c r="J15" s="114"/>
      <c r="K15" s="114"/>
      <c r="L15" s="139">
        <f t="shared" si="0"/>
        <v>2</v>
      </c>
      <c r="M15" s="139">
        <f t="shared" si="0"/>
        <v>2</v>
      </c>
      <c r="N15" s="120">
        <f t="shared" si="2"/>
        <v>4</v>
      </c>
      <c r="O15" s="117" t="s">
        <v>808</v>
      </c>
      <c r="P15" s="117" t="s">
        <v>809</v>
      </c>
      <c r="Q15" s="117" t="s">
        <v>804</v>
      </c>
      <c r="R15" s="114">
        <v>-2</v>
      </c>
      <c r="S15" s="114">
        <v>-2</v>
      </c>
      <c r="T15" s="139">
        <f t="shared" si="3"/>
        <v>1</v>
      </c>
      <c r="U15" s="139">
        <f t="shared" si="4"/>
        <v>1</v>
      </c>
      <c r="V15" s="120">
        <f t="shared" si="5"/>
        <v>1</v>
      </c>
    </row>
    <row r="16" spans="1:22" ht="72" x14ac:dyDescent="0.2">
      <c r="A16" s="140" t="s">
        <v>476</v>
      </c>
      <c r="B16" s="78" t="s">
        <v>257</v>
      </c>
      <c r="C16" s="114">
        <v>3</v>
      </c>
      <c r="D16" s="114">
        <v>3</v>
      </c>
      <c r="E16" s="120">
        <f t="shared" si="1"/>
        <v>9</v>
      </c>
      <c r="F16" s="140" t="s">
        <v>484</v>
      </c>
      <c r="G16" s="75" t="s">
        <v>258</v>
      </c>
      <c r="H16" s="115" t="s">
        <v>39</v>
      </c>
      <c r="I16" s="115" t="s">
        <v>41</v>
      </c>
      <c r="J16" s="114"/>
      <c r="K16" s="114"/>
      <c r="L16" s="139">
        <f t="shared" si="0"/>
        <v>3</v>
      </c>
      <c r="M16" s="139">
        <f t="shared" si="0"/>
        <v>3</v>
      </c>
      <c r="N16" s="120">
        <f t="shared" si="2"/>
        <v>9</v>
      </c>
      <c r="O16" s="117" t="s">
        <v>810</v>
      </c>
      <c r="P16" s="117" t="s">
        <v>812</v>
      </c>
      <c r="Q16" s="117" t="s">
        <v>811</v>
      </c>
      <c r="R16" s="114">
        <v>-3</v>
      </c>
      <c r="S16" s="114">
        <v>-3</v>
      </c>
      <c r="T16" s="139">
        <f t="shared" si="3"/>
        <v>1</v>
      </c>
      <c r="U16" s="139">
        <f t="shared" si="4"/>
        <v>1</v>
      </c>
      <c r="V16" s="120">
        <f t="shared" si="5"/>
        <v>1</v>
      </c>
    </row>
    <row r="17" spans="1:22" ht="72" customHeight="1" x14ac:dyDescent="0.2">
      <c r="A17" s="115" t="s">
        <v>477</v>
      </c>
      <c r="B17" s="116" t="s">
        <v>379</v>
      </c>
      <c r="C17" s="115"/>
      <c r="D17" s="115"/>
      <c r="E17" s="120">
        <f t="shared" si="1"/>
        <v>0</v>
      </c>
      <c r="F17" s="115" t="s">
        <v>485</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215</v>
      </c>
      <c r="E18" s="119">
        <f>ROUND(SUM(E10:E17)/COUNT(C10:C17),2)</f>
        <v>9.43</v>
      </c>
      <c r="M18" s="126" t="s">
        <v>216</v>
      </c>
      <c r="N18" s="119">
        <f>ROUND(SUMIF(N10:N17,"&gt;0",N10:N17)/COUNT(N10:N17),2)</f>
        <v>6.43</v>
      </c>
      <c r="U18" s="126" t="s">
        <v>217</v>
      </c>
      <c r="V18" s="119">
        <f>ROUND(SUMIF(V10:V17,"&gt;0",V10:V17)/COUNT(V10:V17),2)</f>
        <v>1</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8"/>
  <sheetViews>
    <sheetView topLeftCell="D16" zoomScale="90" zoomScaleNormal="90" zoomScaleSheetLayoutView="115" workbookViewId="0">
      <selection activeCell="O13" sqref="O13"/>
    </sheetView>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48.75" thickBot="1" x14ac:dyDescent="0.25">
      <c r="A5" s="105"/>
      <c r="B5" s="106"/>
      <c r="C5" s="219" t="str">
        <f>'2. Contratación (C)'!A8</f>
        <v>C.R3</v>
      </c>
      <c r="D5" s="220"/>
      <c r="E5" s="221" t="str">
        <f>'2. Contratación (C)'!B8</f>
        <v>Conflicto de interés</v>
      </c>
      <c r="F5" s="222"/>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t="s">
        <v>800</v>
      </c>
      <c r="I5" s="53" t="s">
        <v>813</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80" x14ac:dyDescent="0.2">
      <c r="A10" s="140" t="s">
        <v>486</v>
      </c>
      <c r="B10" s="65" t="s">
        <v>259</v>
      </c>
      <c r="C10" s="114">
        <v>4</v>
      </c>
      <c r="D10" s="114">
        <v>4</v>
      </c>
      <c r="E10" s="120">
        <f>C10*D10</f>
        <v>16</v>
      </c>
      <c r="F10" s="140" t="s">
        <v>498</v>
      </c>
      <c r="G10" s="82" t="s">
        <v>814</v>
      </c>
      <c r="H10" s="115" t="s">
        <v>39</v>
      </c>
      <c r="I10" s="115" t="s">
        <v>41</v>
      </c>
      <c r="J10" s="114">
        <v>-2</v>
      </c>
      <c r="K10" s="114">
        <v>-2</v>
      </c>
      <c r="L10" s="139">
        <f t="shared" ref="L10:M21" si="0">IF(ISNUMBER(C10),IF(C10+J10&gt;1,C10+J10,1),"")</f>
        <v>2</v>
      </c>
      <c r="M10" s="139">
        <f t="shared" si="0"/>
        <v>2</v>
      </c>
      <c r="N10" s="120">
        <f>L10*M10</f>
        <v>4</v>
      </c>
      <c r="O10" s="168" t="s">
        <v>842</v>
      </c>
      <c r="P10" s="117" t="s">
        <v>815</v>
      </c>
      <c r="Q10" s="117" t="s">
        <v>816</v>
      </c>
      <c r="R10" s="114">
        <v>-1</v>
      </c>
      <c r="S10" s="114">
        <v>-1</v>
      </c>
      <c r="T10" s="139">
        <f>IF(ISNUMBER($L10),IF($L10+R10&gt;1,$L10+R10,1),"")</f>
        <v>1</v>
      </c>
      <c r="U10" s="139">
        <f>IF(ISNUMBER($M10),IF($M10+S10&gt;1,$M10+S10,1),"")</f>
        <v>1</v>
      </c>
      <c r="V10" s="120">
        <f>T10*U10</f>
        <v>1</v>
      </c>
    </row>
    <row r="11" spans="1:22" ht="156" x14ac:dyDescent="0.2">
      <c r="A11" s="140" t="s">
        <v>487</v>
      </c>
      <c r="B11" s="66" t="s">
        <v>260</v>
      </c>
      <c r="C11" s="114">
        <v>4</v>
      </c>
      <c r="D11" s="114">
        <v>4</v>
      </c>
      <c r="E11" s="120">
        <f t="shared" ref="E11:E21" si="1">C11*D11</f>
        <v>16</v>
      </c>
      <c r="F11" s="140" t="s">
        <v>499</v>
      </c>
      <c r="G11" s="81" t="s">
        <v>370</v>
      </c>
      <c r="H11" s="115" t="s">
        <v>36</v>
      </c>
      <c r="I11" s="115" t="s">
        <v>37</v>
      </c>
      <c r="J11" s="114">
        <v>-4</v>
      </c>
      <c r="K11" s="114">
        <v>-4</v>
      </c>
      <c r="L11" s="139">
        <f t="shared" si="0"/>
        <v>1</v>
      </c>
      <c r="M11" s="139">
        <f t="shared" si="0"/>
        <v>1</v>
      </c>
      <c r="N11" s="120">
        <f t="shared" ref="N11:N21" si="2">L11*M11</f>
        <v>1</v>
      </c>
      <c r="O11" s="117"/>
      <c r="P11" s="117"/>
      <c r="Q11" s="117"/>
      <c r="R11" s="114"/>
      <c r="S11" s="114"/>
      <c r="T11" s="139">
        <f t="shared" ref="T11:T21" si="3">IF(ISNUMBER($L11),IF($L11+R11&gt;1,$L11+R11,1),"")</f>
        <v>1</v>
      </c>
      <c r="U11" s="139">
        <f t="shared" ref="U11:U21" si="4">IF(ISNUMBER($M11),IF($M11+S11&gt;1,$M11+S11,1),"")</f>
        <v>1</v>
      </c>
      <c r="V11" s="120">
        <f t="shared" ref="V11:V20" si="5">T11*U11</f>
        <v>1</v>
      </c>
    </row>
    <row r="12" spans="1:22" ht="156" x14ac:dyDescent="0.2">
      <c r="A12" s="140" t="s">
        <v>488</v>
      </c>
      <c r="B12" s="68" t="s">
        <v>261</v>
      </c>
      <c r="C12" s="114">
        <v>4</v>
      </c>
      <c r="D12" s="114">
        <v>4</v>
      </c>
      <c r="E12" s="120">
        <f t="shared" si="1"/>
        <v>16</v>
      </c>
      <c r="F12" s="140" t="s">
        <v>500</v>
      </c>
      <c r="G12" s="81" t="s">
        <v>370</v>
      </c>
      <c r="H12" s="115" t="s">
        <v>36</v>
      </c>
      <c r="I12" s="115" t="s">
        <v>37</v>
      </c>
      <c r="J12" s="114">
        <v>-3</v>
      </c>
      <c r="K12" s="114">
        <v>-3</v>
      </c>
      <c r="L12" s="139">
        <f t="shared" si="0"/>
        <v>1</v>
      </c>
      <c r="M12" s="139">
        <f t="shared" si="0"/>
        <v>1</v>
      </c>
      <c r="N12" s="120">
        <f t="shared" si="2"/>
        <v>1</v>
      </c>
      <c r="O12" s="117"/>
      <c r="P12" s="117"/>
      <c r="Q12" s="117"/>
      <c r="R12" s="114"/>
      <c r="S12" s="114"/>
      <c r="T12" s="139">
        <f t="shared" si="3"/>
        <v>1</v>
      </c>
      <c r="U12" s="139">
        <f t="shared" si="4"/>
        <v>1</v>
      </c>
      <c r="V12" s="120">
        <f t="shared" si="5"/>
        <v>1</v>
      </c>
    </row>
    <row r="13" spans="1:22" ht="192" x14ac:dyDescent="0.2">
      <c r="A13" s="140" t="s">
        <v>489</v>
      </c>
      <c r="B13" s="78" t="s">
        <v>262</v>
      </c>
      <c r="C13" s="114">
        <v>3</v>
      </c>
      <c r="D13" s="114">
        <v>3</v>
      </c>
      <c r="E13" s="120">
        <f t="shared" si="1"/>
        <v>9</v>
      </c>
      <c r="F13" s="140" t="s">
        <v>501</v>
      </c>
      <c r="G13" s="166" t="s">
        <v>817</v>
      </c>
      <c r="H13" s="115" t="s">
        <v>36</v>
      </c>
      <c r="I13" s="115" t="s">
        <v>41</v>
      </c>
      <c r="J13" s="114">
        <v>-1</v>
      </c>
      <c r="K13" s="114">
        <v>-1</v>
      </c>
      <c r="L13" s="139">
        <f t="shared" si="0"/>
        <v>2</v>
      </c>
      <c r="M13" s="139">
        <f t="shared" si="0"/>
        <v>2</v>
      </c>
      <c r="N13" s="120">
        <f t="shared" si="2"/>
        <v>4</v>
      </c>
      <c r="O13" s="117" t="s">
        <v>825</v>
      </c>
      <c r="P13" s="117" t="s">
        <v>809</v>
      </c>
      <c r="Q13" s="117" t="s">
        <v>818</v>
      </c>
      <c r="R13" s="114">
        <v>-2</v>
      </c>
      <c r="S13" s="114">
        <v>-2</v>
      </c>
      <c r="T13" s="139">
        <f t="shared" si="3"/>
        <v>1</v>
      </c>
      <c r="U13" s="139">
        <f t="shared" si="4"/>
        <v>1</v>
      </c>
      <c r="V13" s="120">
        <f t="shared" si="5"/>
        <v>1</v>
      </c>
    </row>
    <row r="14" spans="1:22" ht="180" x14ac:dyDescent="0.2">
      <c r="A14" s="140" t="s">
        <v>490</v>
      </c>
      <c r="B14" s="87" t="s">
        <v>263</v>
      </c>
      <c r="C14" s="114">
        <v>1</v>
      </c>
      <c r="D14" s="114">
        <v>1</v>
      </c>
      <c r="E14" s="120">
        <f t="shared" si="1"/>
        <v>1</v>
      </c>
      <c r="F14" s="140" t="s">
        <v>502</v>
      </c>
      <c r="G14" s="166" t="s">
        <v>819</v>
      </c>
      <c r="H14" s="115" t="s">
        <v>36</v>
      </c>
      <c r="I14" s="115" t="s">
        <v>37</v>
      </c>
      <c r="J14" s="114">
        <v>-1</v>
      </c>
      <c r="K14" s="114">
        <v>-1</v>
      </c>
      <c r="L14" s="139">
        <f t="shared" si="0"/>
        <v>1</v>
      </c>
      <c r="M14" s="139">
        <f t="shared" si="0"/>
        <v>1</v>
      </c>
      <c r="N14" s="120">
        <f t="shared" si="2"/>
        <v>1</v>
      </c>
      <c r="O14" s="117"/>
      <c r="P14" s="117"/>
      <c r="Q14" s="117"/>
      <c r="R14" s="114"/>
      <c r="S14" s="114"/>
      <c r="T14" s="139">
        <f t="shared" si="3"/>
        <v>1</v>
      </c>
      <c r="U14" s="139">
        <f t="shared" si="4"/>
        <v>1</v>
      </c>
      <c r="V14" s="120">
        <f t="shared" si="5"/>
        <v>1</v>
      </c>
    </row>
    <row r="15" spans="1:22" ht="168" x14ac:dyDescent="0.2">
      <c r="A15" s="140" t="s">
        <v>491</v>
      </c>
      <c r="B15" s="80" t="s">
        <v>73</v>
      </c>
      <c r="C15" s="114">
        <v>1</v>
      </c>
      <c r="D15" s="114">
        <v>1</v>
      </c>
      <c r="E15" s="120">
        <f t="shared" si="1"/>
        <v>1</v>
      </c>
      <c r="F15" s="140" t="s">
        <v>503</v>
      </c>
      <c r="G15" s="166" t="s">
        <v>820</v>
      </c>
      <c r="H15" s="115"/>
      <c r="I15" s="115"/>
      <c r="J15" s="114"/>
      <c r="K15" s="114"/>
      <c r="L15" s="139">
        <f t="shared" si="0"/>
        <v>1</v>
      </c>
      <c r="M15" s="139">
        <f t="shared" si="0"/>
        <v>1</v>
      </c>
      <c r="N15" s="120">
        <f t="shared" si="2"/>
        <v>1</v>
      </c>
      <c r="O15" s="117"/>
      <c r="P15" s="117"/>
      <c r="Q15" s="117"/>
      <c r="R15" s="114"/>
      <c r="S15" s="114"/>
      <c r="T15" s="139">
        <f t="shared" si="3"/>
        <v>1</v>
      </c>
      <c r="U15" s="139">
        <f t="shared" si="4"/>
        <v>1</v>
      </c>
      <c r="V15" s="120">
        <f t="shared" si="5"/>
        <v>1</v>
      </c>
    </row>
    <row r="16" spans="1:22" ht="180" x14ac:dyDescent="0.2">
      <c r="A16" s="140" t="s">
        <v>492</v>
      </c>
      <c r="B16" s="75" t="s">
        <v>113</v>
      </c>
      <c r="C16" s="114">
        <v>1</v>
      </c>
      <c r="D16" s="114">
        <v>1</v>
      </c>
      <c r="E16" s="120">
        <f t="shared" si="1"/>
        <v>1</v>
      </c>
      <c r="F16" s="140" t="s">
        <v>504</v>
      </c>
      <c r="G16" s="166" t="s">
        <v>821</v>
      </c>
      <c r="H16" s="115" t="s">
        <v>36</v>
      </c>
      <c r="I16" s="115" t="s">
        <v>37</v>
      </c>
      <c r="J16" s="114">
        <v>-1</v>
      </c>
      <c r="K16" s="114">
        <v>-1</v>
      </c>
      <c r="L16" s="139">
        <f t="shared" si="0"/>
        <v>1</v>
      </c>
      <c r="M16" s="139">
        <f t="shared" si="0"/>
        <v>1</v>
      </c>
      <c r="N16" s="120">
        <f t="shared" si="2"/>
        <v>1</v>
      </c>
      <c r="O16" s="117"/>
      <c r="P16" s="117"/>
      <c r="Q16" s="117"/>
      <c r="R16" s="114"/>
      <c r="S16" s="114"/>
      <c r="T16" s="139">
        <f t="shared" si="3"/>
        <v>1</v>
      </c>
      <c r="U16" s="139">
        <f t="shared" si="4"/>
        <v>1</v>
      </c>
      <c r="V16" s="120">
        <f t="shared" si="5"/>
        <v>1</v>
      </c>
    </row>
    <row r="17" spans="1:22" ht="168" x14ac:dyDescent="0.2">
      <c r="A17" s="140" t="s">
        <v>493</v>
      </c>
      <c r="B17" s="76" t="s">
        <v>74</v>
      </c>
      <c r="C17" s="114">
        <v>1</v>
      </c>
      <c r="D17" s="114">
        <v>1</v>
      </c>
      <c r="E17" s="120">
        <f t="shared" si="1"/>
        <v>1</v>
      </c>
      <c r="F17" s="140" t="s">
        <v>505</v>
      </c>
      <c r="G17" s="166" t="s">
        <v>822</v>
      </c>
      <c r="H17" s="115" t="s">
        <v>36</v>
      </c>
      <c r="I17" s="115" t="s">
        <v>37</v>
      </c>
      <c r="J17" s="114">
        <v>-1</v>
      </c>
      <c r="K17" s="114">
        <v>-1</v>
      </c>
      <c r="L17" s="139">
        <f t="shared" si="0"/>
        <v>1</v>
      </c>
      <c r="M17" s="139">
        <f t="shared" si="0"/>
        <v>1</v>
      </c>
      <c r="N17" s="120">
        <f t="shared" si="2"/>
        <v>1</v>
      </c>
      <c r="O17" s="117"/>
      <c r="P17" s="117"/>
      <c r="Q17" s="117"/>
      <c r="R17" s="114"/>
      <c r="S17" s="114"/>
      <c r="T17" s="139">
        <f t="shared" si="3"/>
        <v>1</v>
      </c>
      <c r="U17" s="139">
        <f t="shared" si="4"/>
        <v>1</v>
      </c>
      <c r="V17" s="120">
        <f t="shared" si="5"/>
        <v>1</v>
      </c>
    </row>
    <row r="18" spans="1:22" ht="180" x14ac:dyDescent="0.2">
      <c r="A18" s="140" t="s">
        <v>494</v>
      </c>
      <c r="B18" s="75" t="s">
        <v>75</v>
      </c>
      <c r="C18" s="114">
        <v>4</v>
      </c>
      <c r="D18" s="114">
        <v>4</v>
      </c>
      <c r="E18" s="120">
        <f t="shared" si="1"/>
        <v>16</v>
      </c>
      <c r="F18" s="140" t="s">
        <v>506</v>
      </c>
      <c r="G18" s="166" t="s">
        <v>823</v>
      </c>
      <c r="H18" s="115" t="s">
        <v>36</v>
      </c>
      <c r="I18" s="115" t="s">
        <v>41</v>
      </c>
      <c r="J18" s="114">
        <v>-2</v>
      </c>
      <c r="K18" s="114">
        <v>-2</v>
      </c>
      <c r="L18" s="139">
        <f t="shared" si="0"/>
        <v>2</v>
      </c>
      <c r="M18" s="139">
        <f t="shared" si="0"/>
        <v>2</v>
      </c>
      <c r="N18" s="120">
        <f t="shared" si="2"/>
        <v>4</v>
      </c>
      <c r="O18" s="117" t="s">
        <v>824</v>
      </c>
      <c r="P18" s="117" t="s">
        <v>809</v>
      </c>
      <c r="Q18" s="117" t="s">
        <v>818</v>
      </c>
      <c r="R18" s="114">
        <v>-3</v>
      </c>
      <c r="S18" s="114">
        <v>-2</v>
      </c>
      <c r="T18" s="139">
        <f t="shared" si="3"/>
        <v>1</v>
      </c>
      <c r="U18" s="139">
        <f t="shared" si="4"/>
        <v>1</v>
      </c>
      <c r="V18" s="120">
        <f t="shared" si="5"/>
        <v>1</v>
      </c>
    </row>
    <row r="19" spans="1:22" ht="228" x14ac:dyDescent="0.2">
      <c r="A19" s="140" t="s">
        <v>495</v>
      </c>
      <c r="B19" s="87" t="s">
        <v>264</v>
      </c>
      <c r="C19" s="114">
        <v>2</v>
      </c>
      <c r="D19" s="114">
        <v>2</v>
      </c>
      <c r="E19" s="120">
        <f>C19*D19</f>
        <v>4</v>
      </c>
      <c r="F19" s="140" t="s">
        <v>507</v>
      </c>
      <c r="G19" s="167" t="s">
        <v>827</v>
      </c>
      <c r="H19" s="115" t="s">
        <v>36</v>
      </c>
      <c r="I19" s="115" t="s">
        <v>40</v>
      </c>
      <c r="J19" s="114">
        <v>-1</v>
      </c>
      <c r="K19" s="114">
        <v>-1</v>
      </c>
      <c r="L19" s="139">
        <f t="shared" si="0"/>
        <v>1</v>
      </c>
      <c r="M19" s="139">
        <f t="shared" si="0"/>
        <v>1</v>
      </c>
      <c r="N19" s="120">
        <f t="shared" si="2"/>
        <v>1</v>
      </c>
      <c r="O19" s="117"/>
      <c r="P19" s="117"/>
      <c r="Q19" s="117"/>
      <c r="R19" s="114"/>
      <c r="S19" s="114"/>
      <c r="T19" s="139">
        <f t="shared" si="3"/>
        <v>1</v>
      </c>
      <c r="U19" s="139">
        <f t="shared" si="4"/>
        <v>1</v>
      </c>
      <c r="V19" s="120">
        <f t="shared" si="5"/>
        <v>1</v>
      </c>
    </row>
    <row r="20" spans="1:22" ht="192" x14ac:dyDescent="0.2">
      <c r="A20" s="140" t="s">
        <v>496</v>
      </c>
      <c r="B20" s="87" t="s">
        <v>265</v>
      </c>
      <c r="C20" s="114">
        <v>1</v>
      </c>
      <c r="D20" s="114">
        <v>1</v>
      </c>
      <c r="E20" s="120">
        <f t="shared" si="1"/>
        <v>1</v>
      </c>
      <c r="F20" s="140" t="s">
        <v>508</v>
      </c>
      <c r="G20" s="167" t="s">
        <v>828</v>
      </c>
      <c r="H20" s="115"/>
      <c r="I20" s="115"/>
      <c r="J20" s="114"/>
      <c r="K20" s="114"/>
      <c r="L20" s="139">
        <f t="shared" si="0"/>
        <v>1</v>
      </c>
      <c r="M20" s="139">
        <f t="shared" si="0"/>
        <v>1</v>
      </c>
      <c r="N20" s="120">
        <f t="shared" si="2"/>
        <v>1</v>
      </c>
      <c r="O20" s="117"/>
      <c r="P20" s="117"/>
      <c r="Q20" s="117"/>
      <c r="R20" s="114"/>
      <c r="S20" s="114"/>
      <c r="T20" s="139">
        <f t="shared" si="3"/>
        <v>1</v>
      </c>
      <c r="U20" s="139">
        <f t="shared" si="4"/>
        <v>1</v>
      </c>
      <c r="V20" s="120">
        <f t="shared" si="5"/>
        <v>1</v>
      </c>
    </row>
    <row r="21" spans="1:22" ht="72" customHeight="1" x14ac:dyDescent="0.2">
      <c r="A21" s="115" t="s">
        <v>497</v>
      </c>
      <c r="B21" s="116" t="s">
        <v>379</v>
      </c>
      <c r="C21" s="115"/>
      <c r="D21" s="115"/>
      <c r="E21" s="120">
        <f t="shared" si="1"/>
        <v>0</v>
      </c>
      <c r="F21" s="115" t="s">
        <v>509</v>
      </c>
      <c r="G21" s="116" t="s">
        <v>826</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T21*U21</f>
        <v>#VALUE!</v>
      </c>
    </row>
    <row r="22" spans="1:22" ht="48" customHeight="1" x14ac:dyDescent="0.2">
      <c r="D22" s="126" t="s">
        <v>215</v>
      </c>
      <c r="E22" s="119">
        <f>ROUND(SUM(E10:E21)/COUNT(C10:C21),2)</f>
        <v>7.45</v>
      </c>
      <c r="M22" s="126" t="s">
        <v>216</v>
      </c>
      <c r="N22" s="119">
        <f>ROUND(SUMIF(N10:N21,"&gt;0",N10:N21)/COUNT(N10:N21),2)</f>
        <v>1.82</v>
      </c>
      <c r="U22" s="126" t="s">
        <v>217</v>
      </c>
      <c r="V22" s="119">
        <f>ROUND(SUMIF(V10:V21,"&gt;0",V10:V21)/COUNT(V10:V21),2)</f>
        <v>1</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topLeftCell="F16" zoomScale="110" zoomScaleNormal="110" zoomScaleSheetLayoutView="100" workbookViewId="0">
      <selection activeCell="G19" sqref="G19"/>
    </sheetView>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(C)'!A9</f>
        <v>C.R4</v>
      </c>
      <c r="D5" s="220"/>
      <c r="E5" s="221" t="str">
        <f>'2. Contratación (C)'!B9</f>
        <v xml:space="preserve">Manipulación en la valoración técnica o económica de las ofertas presentadas </v>
      </c>
      <c r="F5" s="222"/>
      <c r="G5" s="138" t="str">
        <f>'2. Contratación (C)'!C9</f>
        <v>Manipulación del procedimiento de contratación en favor de un licitante o en detrimento de otro o varios.</v>
      </c>
      <c r="H5" s="39" t="s">
        <v>800</v>
      </c>
      <c r="I5" s="53" t="s">
        <v>829</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08" x14ac:dyDescent="0.2">
      <c r="A10" s="140" t="s">
        <v>510</v>
      </c>
      <c r="B10" s="78" t="s">
        <v>162</v>
      </c>
      <c r="C10" s="114">
        <v>1</v>
      </c>
      <c r="D10" s="114">
        <v>1</v>
      </c>
      <c r="E10" s="120">
        <f>C10*D10</f>
        <v>1</v>
      </c>
      <c r="F10" s="140" t="s">
        <v>521</v>
      </c>
      <c r="G10" s="83" t="s">
        <v>319</v>
      </c>
      <c r="H10" s="115" t="s">
        <v>36</v>
      </c>
      <c r="I10" s="115" t="s">
        <v>37</v>
      </c>
      <c r="J10" s="114">
        <v>-1</v>
      </c>
      <c r="K10" s="114">
        <v>-1</v>
      </c>
      <c r="L10" s="139">
        <f t="shared" ref="L10:M20" si="0">IF(ISNUMBER(C10),IF(C10+J10&gt;1,C10+J10,1),"")</f>
        <v>1</v>
      </c>
      <c r="M10" s="139">
        <f t="shared" si="0"/>
        <v>1</v>
      </c>
      <c r="N10" s="120">
        <f>L10*M10</f>
        <v>1</v>
      </c>
      <c r="O10" s="117"/>
      <c r="P10" s="117"/>
      <c r="Q10" s="117"/>
      <c r="R10" s="114"/>
      <c r="S10" s="114"/>
      <c r="T10" s="139">
        <f>IF(ISNUMBER($L10),IF($L10+R10&gt;1,$L10+R10,1),"")</f>
        <v>1</v>
      </c>
      <c r="U10" s="139">
        <f>IF(ISNUMBER($M10),IF($M10+S10&gt;1,$M10+S10,1),"")</f>
        <v>1</v>
      </c>
      <c r="V10" s="120">
        <f>T10*U10</f>
        <v>1</v>
      </c>
    </row>
    <row r="11" spans="1:22" ht="96" customHeight="1" x14ac:dyDescent="0.2">
      <c r="A11" s="140" t="s">
        <v>511</v>
      </c>
      <c r="B11" s="84" t="s">
        <v>183</v>
      </c>
      <c r="C11" s="114">
        <v>1</v>
      </c>
      <c r="D11" s="114">
        <v>1</v>
      </c>
      <c r="E11" s="120">
        <f t="shared" ref="E11:E20" si="1">C11*D11</f>
        <v>1</v>
      </c>
      <c r="F11" s="140" t="s">
        <v>522</v>
      </c>
      <c r="G11" s="83" t="s">
        <v>320</v>
      </c>
      <c r="H11" s="115" t="s">
        <v>36</v>
      </c>
      <c r="I11" s="115" t="s">
        <v>37</v>
      </c>
      <c r="J11" s="114">
        <v>-1</v>
      </c>
      <c r="K11" s="114">
        <v>-1</v>
      </c>
      <c r="L11" s="139">
        <f t="shared" si="0"/>
        <v>1</v>
      </c>
      <c r="M11" s="139">
        <f t="shared" si="0"/>
        <v>1</v>
      </c>
      <c r="N11" s="120">
        <f t="shared" ref="N11:N20" si="2">L11*M11</f>
        <v>1</v>
      </c>
      <c r="O11" s="117"/>
      <c r="P11" s="117"/>
      <c r="Q11" s="117"/>
      <c r="R11" s="114"/>
      <c r="S11" s="114"/>
      <c r="T11" s="139">
        <f t="shared" ref="T11:T20" si="3">IF(ISNUMBER($L11),IF($L11+R11&gt;1,$L11+R11,1),"")</f>
        <v>1</v>
      </c>
      <c r="U11" s="139">
        <f t="shared" ref="U11:U20" si="4">IF(ISNUMBER($M11),IF($M11+S11&gt;1,$M11+S11,1),"")</f>
        <v>1</v>
      </c>
      <c r="V11" s="120">
        <f t="shared" ref="V11:V20" si="5">T11*U11</f>
        <v>1</v>
      </c>
    </row>
    <row r="12" spans="1:22" ht="84" x14ac:dyDescent="0.2">
      <c r="A12" s="140" t="s">
        <v>512</v>
      </c>
      <c r="B12" s="97" t="s">
        <v>326</v>
      </c>
      <c r="C12" s="114">
        <v>3</v>
      </c>
      <c r="D12" s="114">
        <v>3</v>
      </c>
      <c r="E12" s="120">
        <f t="shared" si="1"/>
        <v>9</v>
      </c>
      <c r="F12" s="140" t="s">
        <v>523</v>
      </c>
      <c r="G12" s="67" t="s">
        <v>187</v>
      </c>
      <c r="H12" s="115" t="s">
        <v>39</v>
      </c>
      <c r="I12" s="115" t="s">
        <v>40</v>
      </c>
      <c r="J12" s="114">
        <v>-1</v>
      </c>
      <c r="K12" s="114">
        <v>-1</v>
      </c>
      <c r="L12" s="143">
        <f t="shared" si="0"/>
        <v>2</v>
      </c>
      <c r="M12" s="143">
        <f t="shared" si="0"/>
        <v>2</v>
      </c>
      <c r="N12" s="120">
        <f t="shared" si="2"/>
        <v>4</v>
      </c>
      <c r="O12" s="117" t="s">
        <v>830</v>
      </c>
      <c r="P12" s="117"/>
      <c r="Q12" s="117"/>
      <c r="R12" s="114"/>
      <c r="S12" s="114"/>
      <c r="T12" s="143">
        <f t="shared" si="3"/>
        <v>2</v>
      </c>
      <c r="U12" s="143">
        <f t="shared" si="4"/>
        <v>2</v>
      </c>
      <c r="V12" s="120">
        <f t="shared" si="5"/>
        <v>4</v>
      </c>
    </row>
    <row r="13" spans="1:22" ht="84" x14ac:dyDescent="0.2">
      <c r="A13" s="140" t="s">
        <v>513</v>
      </c>
      <c r="B13" s="96" t="s">
        <v>266</v>
      </c>
      <c r="C13" s="114">
        <v>1</v>
      </c>
      <c r="D13" s="114">
        <v>1</v>
      </c>
      <c r="E13" s="120">
        <f t="shared" si="1"/>
        <v>1</v>
      </c>
      <c r="F13" s="140" t="s">
        <v>524</v>
      </c>
      <c r="G13" s="81" t="s">
        <v>371</v>
      </c>
      <c r="H13" s="115" t="s">
        <v>36</v>
      </c>
      <c r="I13" s="115" t="s">
        <v>37</v>
      </c>
      <c r="J13" s="114">
        <v>-1</v>
      </c>
      <c r="K13" s="114">
        <v>-1</v>
      </c>
      <c r="L13" s="139">
        <f t="shared" si="0"/>
        <v>1</v>
      </c>
      <c r="M13" s="139">
        <f t="shared" si="0"/>
        <v>1</v>
      </c>
      <c r="N13" s="120">
        <f t="shared" si="2"/>
        <v>1</v>
      </c>
      <c r="O13" s="117"/>
      <c r="P13" s="117"/>
      <c r="Q13" s="117"/>
      <c r="R13" s="114"/>
      <c r="S13" s="114"/>
      <c r="T13" s="139">
        <f t="shared" si="3"/>
        <v>1</v>
      </c>
      <c r="U13" s="139">
        <f t="shared" si="4"/>
        <v>1</v>
      </c>
      <c r="V13" s="120">
        <f t="shared" si="5"/>
        <v>1</v>
      </c>
    </row>
    <row r="14" spans="1:22" ht="108" x14ac:dyDescent="0.2">
      <c r="A14" s="140" t="s">
        <v>514</v>
      </c>
      <c r="B14" s="78" t="s">
        <v>163</v>
      </c>
      <c r="C14" s="114">
        <v>1</v>
      </c>
      <c r="D14" s="114">
        <v>1</v>
      </c>
      <c r="E14" s="120">
        <f t="shared" si="1"/>
        <v>1</v>
      </c>
      <c r="F14" s="140" t="s">
        <v>525</v>
      </c>
      <c r="G14" s="83" t="s">
        <v>267</v>
      </c>
      <c r="H14" s="115"/>
      <c r="I14" s="115"/>
      <c r="J14" s="114"/>
      <c r="K14" s="114"/>
      <c r="L14" s="139">
        <f t="shared" si="0"/>
        <v>1</v>
      </c>
      <c r="M14" s="139">
        <f t="shared" si="0"/>
        <v>1</v>
      </c>
      <c r="N14" s="120">
        <f t="shared" si="2"/>
        <v>1</v>
      </c>
      <c r="O14" s="117"/>
      <c r="P14" s="117"/>
      <c r="Q14" s="117"/>
      <c r="R14" s="114"/>
      <c r="S14" s="114"/>
      <c r="T14" s="139">
        <f t="shared" si="3"/>
        <v>1</v>
      </c>
      <c r="U14" s="139">
        <f t="shared" si="4"/>
        <v>1</v>
      </c>
      <c r="V14" s="120">
        <f t="shared" si="5"/>
        <v>1</v>
      </c>
    </row>
    <row r="15" spans="1:22" ht="96" x14ac:dyDescent="0.2">
      <c r="A15" s="140" t="s">
        <v>515</v>
      </c>
      <c r="B15" s="88" t="s">
        <v>268</v>
      </c>
      <c r="C15" s="114">
        <v>1</v>
      </c>
      <c r="D15" s="114">
        <v>1</v>
      </c>
      <c r="E15" s="120">
        <f t="shared" si="1"/>
        <v>1</v>
      </c>
      <c r="F15" s="140" t="s">
        <v>526</v>
      </c>
      <c r="G15" s="83" t="s">
        <v>269</v>
      </c>
      <c r="H15" s="115"/>
      <c r="I15" s="115"/>
      <c r="J15" s="114"/>
      <c r="K15" s="114"/>
      <c r="L15" s="139">
        <f t="shared" si="0"/>
        <v>1</v>
      </c>
      <c r="M15" s="139">
        <f t="shared" si="0"/>
        <v>1</v>
      </c>
      <c r="N15" s="120">
        <f t="shared" si="2"/>
        <v>1</v>
      </c>
      <c r="O15" s="117"/>
      <c r="P15" s="117"/>
      <c r="Q15" s="117"/>
      <c r="R15" s="114"/>
      <c r="S15" s="114"/>
      <c r="T15" s="139">
        <f t="shared" si="3"/>
        <v>1</v>
      </c>
      <c r="U15" s="139">
        <f t="shared" si="4"/>
        <v>1</v>
      </c>
      <c r="V15" s="120">
        <f t="shared" si="5"/>
        <v>1</v>
      </c>
    </row>
    <row r="16" spans="1:22" ht="96" x14ac:dyDescent="0.2">
      <c r="A16" s="140" t="s">
        <v>516</v>
      </c>
      <c r="B16" s="80" t="s">
        <v>164</v>
      </c>
      <c r="C16" s="114">
        <v>1</v>
      </c>
      <c r="D16" s="114">
        <v>1</v>
      </c>
      <c r="E16" s="120">
        <f t="shared" si="1"/>
        <v>1</v>
      </c>
      <c r="F16" s="140" t="s">
        <v>527</v>
      </c>
      <c r="G16" s="83" t="s">
        <v>270</v>
      </c>
      <c r="H16" s="115"/>
      <c r="I16" s="115"/>
      <c r="J16" s="114"/>
      <c r="K16" s="114"/>
      <c r="L16" s="139">
        <f t="shared" si="0"/>
        <v>1</v>
      </c>
      <c r="M16" s="139">
        <f t="shared" si="0"/>
        <v>1</v>
      </c>
      <c r="N16" s="120">
        <f t="shared" si="2"/>
        <v>1</v>
      </c>
      <c r="O16" s="117"/>
      <c r="P16" s="117"/>
      <c r="Q16" s="117"/>
      <c r="R16" s="114"/>
      <c r="S16" s="114"/>
      <c r="T16" s="139">
        <f t="shared" si="3"/>
        <v>1</v>
      </c>
      <c r="U16" s="139">
        <f t="shared" si="4"/>
        <v>1</v>
      </c>
      <c r="V16" s="120">
        <f t="shared" si="5"/>
        <v>1</v>
      </c>
    </row>
    <row r="17" spans="1:22" ht="84" x14ac:dyDescent="0.2">
      <c r="A17" s="140" t="s">
        <v>517</v>
      </c>
      <c r="B17" s="78" t="s">
        <v>165</v>
      </c>
      <c r="C17" s="114">
        <v>2</v>
      </c>
      <c r="D17" s="114">
        <v>1</v>
      </c>
      <c r="E17" s="120">
        <f t="shared" si="1"/>
        <v>2</v>
      </c>
      <c r="F17" s="140" t="s">
        <v>528</v>
      </c>
      <c r="G17" s="83" t="s">
        <v>271</v>
      </c>
      <c r="H17" s="115"/>
      <c r="I17" s="115"/>
      <c r="J17" s="114"/>
      <c r="K17" s="114"/>
      <c r="L17" s="139">
        <f t="shared" si="0"/>
        <v>2</v>
      </c>
      <c r="M17" s="139">
        <f t="shared" si="0"/>
        <v>1</v>
      </c>
      <c r="N17" s="120">
        <f t="shared" si="2"/>
        <v>2</v>
      </c>
      <c r="O17" s="117"/>
      <c r="P17" s="117"/>
      <c r="Q17" s="117"/>
      <c r="R17" s="114"/>
      <c r="S17" s="114"/>
      <c r="T17" s="139">
        <f t="shared" si="3"/>
        <v>2</v>
      </c>
      <c r="U17" s="139">
        <f t="shared" si="4"/>
        <v>1</v>
      </c>
      <c r="V17" s="120">
        <f t="shared" si="5"/>
        <v>2</v>
      </c>
    </row>
    <row r="18" spans="1:22" ht="96" x14ac:dyDescent="0.2">
      <c r="A18" s="140" t="s">
        <v>518</v>
      </c>
      <c r="B18" s="78" t="s">
        <v>69</v>
      </c>
      <c r="C18" s="114">
        <v>1</v>
      </c>
      <c r="D18" s="114">
        <v>1</v>
      </c>
      <c r="E18" s="120">
        <f t="shared" si="1"/>
        <v>1</v>
      </c>
      <c r="F18" s="140" t="s">
        <v>529</v>
      </c>
      <c r="G18" s="83" t="s">
        <v>309</v>
      </c>
      <c r="H18" s="115"/>
      <c r="I18" s="115"/>
      <c r="J18" s="114"/>
      <c r="K18" s="114"/>
      <c r="L18" s="139">
        <f t="shared" si="0"/>
        <v>1</v>
      </c>
      <c r="M18" s="139">
        <f t="shared" si="0"/>
        <v>1</v>
      </c>
      <c r="N18" s="120">
        <f t="shared" si="2"/>
        <v>1</v>
      </c>
      <c r="O18" s="117"/>
      <c r="P18" s="117"/>
      <c r="Q18" s="117"/>
      <c r="R18" s="114"/>
      <c r="S18" s="114"/>
      <c r="T18" s="139">
        <f t="shared" si="3"/>
        <v>1</v>
      </c>
      <c r="U18" s="139">
        <f t="shared" si="4"/>
        <v>1</v>
      </c>
      <c r="V18" s="120">
        <f t="shared" si="5"/>
        <v>1</v>
      </c>
    </row>
    <row r="19" spans="1:22" ht="72" x14ac:dyDescent="0.2">
      <c r="A19" s="140" t="s">
        <v>519</v>
      </c>
      <c r="B19" s="80" t="s">
        <v>186</v>
      </c>
      <c r="C19" s="114">
        <v>1</v>
      </c>
      <c r="D19" s="114">
        <v>1</v>
      </c>
      <c r="E19" s="120">
        <f t="shared" si="1"/>
        <v>1</v>
      </c>
      <c r="F19" s="140" t="s">
        <v>530</v>
      </c>
      <c r="G19" s="83" t="s">
        <v>272</v>
      </c>
      <c r="H19" s="115"/>
      <c r="I19" s="115"/>
      <c r="J19" s="114"/>
      <c r="K19" s="114"/>
      <c r="L19" s="139">
        <f t="shared" si="0"/>
        <v>1</v>
      </c>
      <c r="M19" s="139">
        <f t="shared" si="0"/>
        <v>1</v>
      </c>
      <c r="N19" s="120">
        <f t="shared" si="2"/>
        <v>1</v>
      </c>
      <c r="O19" s="117"/>
      <c r="P19" s="117"/>
      <c r="Q19" s="117"/>
      <c r="R19" s="114"/>
      <c r="S19" s="114"/>
      <c r="T19" s="139">
        <f t="shared" si="3"/>
        <v>1</v>
      </c>
      <c r="U19" s="139">
        <f t="shared" si="4"/>
        <v>1</v>
      </c>
      <c r="V19" s="120">
        <f t="shared" si="5"/>
        <v>1</v>
      </c>
    </row>
    <row r="20" spans="1:22" ht="72" customHeight="1" x14ac:dyDescent="0.2">
      <c r="A20" s="115" t="s">
        <v>520</v>
      </c>
      <c r="B20" s="116" t="s">
        <v>379</v>
      </c>
      <c r="C20" s="115"/>
      <c r="D20" s="115"/>
      <c r="E20" s="120">
        <f t="shared" si="1"/>
        <v>0</v>
      </c>
      <c r="F20" s="115" t="s">
        <v>531</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215</v>
      </c>
      <c r="E21" s="119">
        <f>ROUND(SUM(E10:E20)/COUNT(C10:C20),2)</f>
        <v>1.9</v>
      </c>
      <c r="M21" s="126" t="s">
        <v>216</v>
      </c>
      <c r="N21" s="119">
        <f>ROUND(SUMIF(N10:N20,"&gt;0",N10:N20)/COUNT(N10:N20),2)</f>
        <v>1.4</v>
      </c>
      <c r="U21" s="126" t="s">
        <v>217</v>
      </c>
      <c r="V21" s="119">
        <f>ROUND(SUMIF(V10:V20,"&gt;0",V10:V20)/COUNT(V10:V20),2)</f>
        <v>1.4</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topLeftCell="E10" zoomScale="170" zoomScaleNormal="170" zoomScaleSheetLayoutView="100" workbookViewId="0">
      <selection activeCell="A3" sqref="A3:V14"/>
    </sheetView>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(C)'!A10</f>
        <v>C.R5</v>
      </c>
      <c r="D5" s="220"/>
      <c r="E5" s="221" t="str">
        <f>'2. Contratación (C)'!B10</f>
        <v>Fraccionamiento fraudulento del contrato</v>
      </c>
      <c r="F5" s="222"/>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t="s">
        <v>800</v>
      </c>
      <c r="I5" s="53" t="s">
        <v>829</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96" x14ac:dyDescent="0.2">
      <c r="A10" s="140" t="s">
        <v>532</v>
      </c>
      <c r="B10" s="84" t="s">
        <v>114</v>
      </c>
      <c r="C10" s="114">
        <v>1</v>
      </c>
      <c r="D10" s="114">
        <v>1</v>
      </c>
      <c r="E10" s="120">
        <f>C10*D10</f>
        <v>1</v>
      </c>
      <c r="F10" s="140" t="s">
        <v>536</v>
      </c>
      <c r="G10" s="75" t="s">
        <v>831</v>
      </c>
      <c r="H10" s="115"/>
      <c r="I10" s="115"/>
      <c r="J10" s="114"/>
      <c r="K10" s="114"/>
      <c r="L10" s="139">
        <f t="shared" ref="L10:M13" si="0">IF(ISNUMBER(C10),IF(C10+J10&gt;1,C10+J10,1),"")</f>
        <v>1</v>
      </c>
      <c r="M10" s="139">
        <f t="shared" si="0"/>
        <v>1</v>
      </c>
      <c r="N10" s="120">
        <f>L10*M10</f>
        <v>1</v>
      </c>
      <c r="O10" s="117"/>
      <c r="P10" s="117"/>
      <c r="Q10" s="117"/>
      <c r="R10" s="114"/>
      <c r="S10" s="114"/>
      <c r="T10" s="139">
        <f>IF(ISNUMBER($L10),IF($L10+R10&gt;1,$L10+R10,1),"")</f>
        <v>1</v>
      </c>
      <c r="U10" s="139">
        <f>IF(ISNUMBER($M10),IF($M10+S10&gt;1,$M10+S10,1),"")</f>
        <v>1</v>
      </c>
      <c r="V10" s="120">
        <f>T10*U10</f>
        <v>1</v>
      </c>
    </row>
    <row r="11" spans="1:22" ht="72" x14ac:dyDescent="0.2">
      <c r="A11" s="140" t="s">
        <v>533</v>
      </c>
      <c r="B11" s="78" t="s">
        <v>273</v>
      </c>
      <c r="C11" s="114">
        <v>1</v>
      </c>
      <c r="D11" s="114">
        <v>1</v>
      </c>
      <c r="E11" s="120">
        <f t="shared" ref="E11:E13" si="1">C11*D11</f>
        <v>1</v>
      </c>
      <c r="F11" s="140" t="s">
        <v>537</v>
      </c>
      <c r="G11" s="81" t="s">
        <v>832</v>
      </c>
      <c r="H11" s="115"/>
      <c r="I11" s="115"/>
      <c r="J11" s="114"/>
      <c r="K11" s="114"/>
      <c r="L11" s="139">
        <f t="shared" si="0"/>
        <v>1</v>
      </c>
      <c r="M11" s="139">
        <f t="shared" si="0"/>
        <v>1</v>
      </c>
      <c r="N11" s="120">
        <f t="shared" ref="N11:N13" si="2">L11*M11</f>
        <v>1</v>
      </c>
      <c r="O11" s="117"/>
      <c r="P11" s="117"/>
      <c r="Q11" s="117"/>
      <c r="R11" s="114"/>
      <c r="S11" s="114"/>
      <c r="T11" s="139">
        <f t="shared" ref="T11:T13" si="3">IF(ISNUMBER($L11),IF($L11+R11&gt;1,$L11+R11,1),"")</f>
        <v>1</v>
      </c>
      <c r="U11" s="139">
        <f t="shared" ref="U11:U13" si="4">IF(ISNUMBER($M11),IF($M11+S11&gt;1,$M11+S11,1),"")</f>
        <v>1</v>
      </c>
      <c r="V11" s="120">
        <f t="shared" ref="V11:V13" si="5">T11*U11</f>
        <v>1</v>
      </c>
    </row>
    <row r="12" spans="1:22" ht="72" x14ac:dyDescent="0.2">
      <c r="A12" s="140" t="s">
        <v>534</v>
      </c>
      <c r="B12" s="78" t="s">
        <v>185</v>
      </c>
      <c r="C12" s="114">
        <v>1</v>
      </c>
      <c r="D12" s="114">
        <v>1</v>
      </c>
      <c r="E12" s="120">
        <f t="shared" si="1"/>
        <v>1</v>
      </c>
      <c r="F12" s="140" t="s">
        <v>538</v>
      </c>
      <c r="G12" s="82" t="s">
        <v>833</v>
      </c>
      <c r="H12" s="115"/>
      <c r="I12" s="115"/>
      <c r="J12" s="114"/>
      <c r="K12" s="114"/>
      <c r="L12" s="139">
        <f t="shared" si="0"/>
        <v>1</v>
      </c>
      <c r="M12" s="139">
        <f t="shared" si="0"/>
        <v>1</v>
      </c>
      <c r="N12" s="120">
        <f t="shared" si="2"/>
        <v>1</v>
      </c>
      <c r="O12" s="117"/>
      <c r="P12" s="117"/>
      <c r="Q12" s="117"/>
      <c r="R12" s="114"/>
      <c r="S12" s="114"/>
      <c r="T12" s="139">
        <f t="shared" si="3"/>
        <v>1</v>
      </c>
      <c r="U12" s="139">
        <f t="shared" si="4"/>
        <v>1</v>
      </c>
      <c r="V12" s="120">
        <f t="shared" si="5"/>
        <v>1</v>
      </c>
    </row>
    <row r="13" spans="1:22" ht="72" customHeight="1" x14ac:dyDescent="0.2">
      <c r="A13" s="115" t="s">
        <v>535</v>
      </c>
      <c r="B13" s="116" t="s">
        <v>379</v>
      </c>
      <c r="C13" s="115"/>
      <c r="D13" s="115"/>
      <c r="E13" s="120">
        <f t="shared" si="1"/>
        <v>0</v>
      </c>
      <c r="F13" s="115" t="s">
        <v>539</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215</v>
      </c>
      <c r="E14" s="119">
        <f>ROUND(SUM(E10:E13)/COUNT(C10:C13),2)</f>
        <v>1</v>
      </c>
      <c r="M14" s="126" t="s">
        <v>216</v>
      </c>
      <c r="N14" s="119">
        <f>ROUND(SUMIF(N10:N13,"&gt;0",N10:N13)/COUNT(N10:N13),2)</f>
        <v>1</v>
      </c>
      <c r="U14" s="126" t="s">
        <v>217</v>
      </c>
      <c r="V14" s="119">
        <f>ROUND(SUMIF(V10:V13,"&gt;0",V10:V13)/COUNT(V10:V13),2)</f>
        <v>1</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2"/>
  <sheetViews>
    <sheetView topLeftCell="D13" zoomScale="120" zoomScaleNormal="120" zoomScaleSheetLayoutView="100" workbookViewId="0">
      <selection activeCell="G14" sqref="G14"/>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(C)'!A11</f>
        <v>C.R6</v>
      </c>
      <c r="D5" s="220"/>
      <c r="E5" s="221" t="str">
        <f>'2. Contratación (C)'!B11</f>
        <v>Incumplimientos en la formalización del contrato</v>
      </c>
      <c r="F5" s="222"/>
      <c r="G5" s="138" t="str">
        <f>'2. Contratación (C)'!C11</f>
        <v>Irregularidades en la formalización del contrato de manera que no se ajusta con exactitud a las condiciones de la licitación o se alteran los términos de la adjudicación.</v>
      </c>
      <c r="H5" s="39" t="s">
        <v>800</v>
      </c>
      <c r="I5" s="53" t="s">
        <v>829</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32" x14ac:dyDescent="0.2">
      <c r="A10" s="140" t="s">
        <v>540</v>
      </c>
      <c r="B10" s="79" t="s">
        <v>118</v>
      </c>
      <c r="C10" s="114">
        <v>1</v>
      </c>
      <c r="D10" s="114">
        <v>1</v>
      </c>
      <c r="E10" s="120">
        <f>C10*D10</f>
        <v>1</v>
      </c>
      <c r="F10" s="140" t="s">
        <v>546</v>
      </c>
      <c r="G10" s="77" t="s">
        <v>116</v>
      </c>
      <c r="H10" s="115"/>
      <c r="I10" s="115"/>
      <c r="J10" s="114"/>
      <c r="K10" s="114"/>
      <c r="L10" s="139">
        <f t="shared" ref="L10:M15" si="0">IF(ISNUMBER(C10),IF(C10+J10&gt;1,C10+J10,1),"")</f>
        <v>1</v>
      </c>
      <c r="M10" s="139">
        <f t="shared" si="0"/>
        <v>1</v>
      </c>
      <c r="N10" s="120">
        <f>L10*M10</f>
        <v>1</v>
      </c>
      <c r="O10" s="117"/>
      <c r="P10" s="117"/>
      <c r="Q10" s="117"/>
      <c r="R10" s="114"/>
      <c r="S10" s="114"/>
      <c r="T10" s="139">
        <f>IF(ISNUMBER($L10),IF($L10+R10&gt;1,$L10+R10,1),"")</f>
        <v>1</v>
      </c>
      <c r="U10" s="139">
        <f>IF(ISNUMBER($M10),IF($M10+S10&gt;1,$M10+S10,1),"")</f>
        <v>1</v>
      </c>
      <c r="V10" s="120">
        <f>T10*U10</f>
        <v>1</v>
      </c>
    </row>
    <row r="11" spans="1:22" ht="96" customHeight="1" x14ac:dyDescent="0.2">
      <c r="A11" s="140" t="s">
        <v>541</v>
      </c>
      <c r="B11" s="78" t="s">
        <v>119</v>
      </c>
      <c r="C11" s="114">
        <v>1</v>
      </c>
      <c r="D11" s="114">
        <v>1</v>
      </c>
      <c r="E11" s="120">
        <f t="shared" ref="E11:E15" si="1">C11*D11</f>
        <v>1</v>
      </c>
      <c r="F11" s="140" t="s">
        <v>547</v>
      </c>
      <c r="G11" s="81" t="s">
        <v>117</v>
      </c>
      <c r="H11" s="115"/>
      <c r="I11" s="115"/>
      <c r="J11" s="114"/>
      <c r="K11" s="114"/>
      <c r="L11" s="139">
        <f t="shared" si="0"/>
        <v>1</v>
      </c>
      <c r="M11" s="139">
        <f t="shared" si="0"/>
        <v>1</v>
      </c>
      <c r="N11" s="120">
        <f t="shared" ref="N11:N15" si="2">L11*M11</f>
        <v>1</v>
      </c>
      <c r="O11" s="117"/>
      <c r="P11" s="117"/>
      <c r="Q11" s="117"/>
      <c r="R11" s="114"/>
      <c r="S11" s="114"/>
      <c r="T11" s="139">
        <f t="shared" ref="T11:T15" si="3">IF(ISNUMBER($L11),IF($L11+R11&gt;1,$L11+R11,1),"")</f>
        <v>1</v>
      </c>
      <c r="U11" s="139">
        <f t="shared" ref="U11:U15" si="4">IF(ISNUMBER($M11),IF($M11+S11&gt;1,$M11+S11,1),"")</f>
        <v>1</v>
      </c>
      <c r="V11" s="120">
        <f t="shared" ref="V11:V15" si="5">T11*U11</f>
        <v>1</v>
      </c>
    </row>
    <row r="12" spans="1:22" ht="96" x14ac:dyDescent="0.2">
      <c r="A12" s="140" t="s">
        <v>542</v>
      </c>
      <c r="B12" s="78" t="s">
        <v>120</v>
      </c>
      <c r="C12" s="114">
        <v>1</v>
      </c>
      <c r="D12" s="114">
        <v>1</v>
      </c>
      <c r="E12" s="120">
        <f t="shared" si="1"/>
        <v>1</v>
      </c>
      <c r="F12" s="140" t="s">
        <v>548</v>
      </c>
      <c r="G12" s="81" t="s">
        <v>168</v>
      </c>
      <c r="H12" s="115"/>
      <c r="I12" s="115"/>
      <c r="J12" s="114"/>
      <c r="K12" s="114"/>
      <c r="L12" s="139">
        <f t="shared" si="0"/>
        <v>1</v>
      </c>
      <c r="M12" s="139">
        <f t="shared" si="0"/>
        <v>1</v>
      </c>
      <c r="N12" s="120">
        <f t="shared" si="2"/>
        <v>1</v>
      </c>
      <c r="O12" s="117"/>
      <c r="P12" s="117"/>
      <c r="Q12" s="117"/>
      <c r="R12" s="114"/>
      <c r="S12" s="114"/>
      <c r="T12" s="139">
        <f t="shared" si="3"/>
        <v>1</v>
      </c>
      <c r="U12" s="139">
        <f t="shared" si="4"/>
        <v>1</v>
      </c>
      <c r="V12" s="120">
        <f t="shared" si="5"/>
        <v>1</v>
      </c>
    </row>
    <row r="13" spans="1:22" ht="96" x14ac:dyDescent="0.2">
      <c r="A13" s="140" t="s">
        <v>543</v>
      </c>
      <c r="B13" s="97" t="s">
        <v>274</v>
      </c>
      <c r="C13" s="114">
        <v>1</v>
      </c>
      <c r="D13" s="114">
        <v>1</v>
      </c>
      <c r="E13" s="120">
        <f t="shared" si="1"/>
        <v>1</v>
      </c>
      <c r="F13" s="140" t="s">
        <v>549</v>
      </c>
      <c r="G13" s="75" t="s">
        <v>834</v>
      </c>
      <c r="H13" s="115"/>
      <c r="I13" s="115"/>
      <c r="J13" s="114"/>
      <c r="K13" s="114"/>
      <c r="L13" s="139">
        <f t="shared" si="0"/>
        <v>1</v>
      </c>
      <c r="M13" s="139">
        <f t="shared" si="0"/>
        <v>1</v>
      </c>
      <c r="N13" s="120">
        <f t="shared" si="2"/>
        <v>1</v>
      </c>
      <c r="O13" s="117"/>
      <c r="P13" s="117"/>
      <c r="Q13" s="117"/>
      <c r="R13" s="114"/>
      <c r="S13" s="114"/>
      <c r="T13" s="139">
        <f t="shared" si="3"/>
        <v>1</v>
      </c>
      <c r="U13" s="139">
        <f t="shared" si="4"/>
        <v>1</v>
      </c>
      <c r="V13" s="120">
        <f t="shared" si="5"/>
        <v>1</v>
      </c>
    </row>
    <row r="14" spans="1:22" ht="48" x14ac:dyDescent="0.2">
      <c r="A14" s="140" t="s">
        <v>544</v>
      </c>
      <c r="B14" s="80" t="s">
        <v>122</v>
      </c>
      <c r="C14" s="114">
        <v>1</v>
      </c>
      <c r="D14" s="114">
        <v>1</v>
      </c>
      <c r="E14" s="120">
        <f t="shared" si="1"/>
        <v>1</v>
      </c>
      <c r="F14" s="140" t="s">
        <v>550</v>
      </c>
      <c r="G14" s="76" t="s">
        <v>121</v>
      </c>
      <c r="H14" s="115"/>
      <c r="I14" s="115"/>
      <c r="J14" s="114"/>
      <c r="K14" s="114"/>
      <c r="L14" s="139">
        <f t="shared" si="0"/>
        <v>1</v>
      </c>
      <c r="M14" s="139">
        <f t="shared" si="0"/>
        <v>1</v>
      </c>
      <c r="N14" s="120">
        <f t="shared" si="2"/>
        <v>1</v>
      </c>
      <c r="O14" s="117"/>
      <c r="P14" s="117"/>
      <c r="Q14" s="117"/>
      <c r="R14" s="114"/>
      <c r="S14" s="114"/>
      <c r="T14" s="139">
        <f t="shared" si="3"/>
        <v>1</v>
      </c>
      <c r="U14" s="139">
        <f t="shared" si="4"/>
        <v>1</v>
      </c>
      <c r="V14" s="120">
        <f t="shared" si="5"/>
        <v>1</v>
      </c>
    </row>
    <row r="15" spans="1:22" ht="72" customHeight="1" x14ac:dyDescent="0.2">
      <c r="A15" s="115" t="s">
        <v>545</v>
      </c>
      <c r="B15" s="116" t="s">
        <v>379</v>
      </c>
      <c r="C15" s="115"/>
      <c r="D15" s="115"/>
      <c r="E15" s="120">
        <f t="shared" si="1"/>
        <v>0</v>
      </c>
      <c r="F15" s="115" t="s">
        <v>551</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215</v>
      </c>
      <c r="E16" s="119">
        <f>ROUND(SUM(E10:E15)/COUNT(C10:C15),2)</f>
        <v>1</v>
      </c>
      <c r="M16" s="126" t="s">
        <v>216</v>
      </c>
      <c r="N16" s="119">
        <f>ROUND(SUMIF(N10:N15,"&gt;0",N10:N15)/COUNT(N10:N15),2)</f>
        <v>1</v>
      </c>
      <c r="U16" s="126" t="s">
        <v>217</v>
      </c>
      <c r="V16" s="119">
        <f>ROUND(SUMIF(V10:V15,"&gt;0",V10:V15)/COUNT(V10:V15),2)</f>
        <v>1</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298</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8" t="s">
        <v>27</v>
      </c>
      <c r="B5" s="199"/>
      <c r="C5" s="199"/>
      <c r="D5" s="199"/>
      <c r="E5" s="200"/>
      <c r="F5" s="198" t="s">
        <v>299</v>
      </c>
      <c r="G5" s="200"/>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352</v>
      </c>
      <c r="E6" s="146" t="s">
        <v>58</v>
      </c>
      <c r="F6" s="126" t="s">
        <v>296</v>
      </c>
      <c r="G6" s="126" t="s">
        <v>297</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738</v>
      </c>
      <c r="B7" s="86" t="s">
        <v>31</v>
      </c>
      <c r="C7" s="26" t="s">
        <v>236</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739</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740</v>
      </c>
      <c r="B9" s="27" t="s">
        <v>123</v>
      </c>
      <c r="C9" s="28" t="s">
        <v>173</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741</v>
      </c>
      <c r="B10" s="28" t="s">
        <v>176</v>
      </c>
      <c r="C10" s="28" t="s">
        <v>177</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742</v>
      </c>
      <c r="B11" s="27" t="s">
        <v>33</v>
      </c>
      <c r="C11" s="28" t="s">
        <v>124</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743</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744</v>
      </c>
      <c r="B13" s="27" t="s">
        <v>34</v>
      </c>
      <c r="C13" s="28" t="s">
        <v>125</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745</v>
      </c>
      <c r="B14" s="27" t="s">
        <v>81</v>
      </c>
      <c r="C14" s="148" t="s">
        <v>280</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746</v>
      </c>
      <c r="B15" s="27" t="s">
        <v>35</v>
      </c>
      <c r="C15" s="147" t="s">
        <v>290</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747</v>
      </c>
      <c r="B16" s="132" t="s">
        <v>127</v>
      </c>
      <c r="C16" s="132" t="s">
        <v>126</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357</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topLeftCell="G10" zoomScale="110" zoomScaleNormal="110" zoomScaleSheetLayoutView="100" workbookViewId="0">
      <selection activeCell="G13" sqref="G13"/>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(C)'!A12</f>
        <v>C.R7</v>
      </c>
      <c r="D5" s="220"/>
      <c r="E5" s="221" t="str">
        <f>'2. Contratación (C)'!B12</f>
        <v>Incumplimientos o deficiencias en la ejecución del contrato</v>
      </c>
      <c r="F5" s="222"/>
      <c r="G5" s="138" t="str">
        <f>'2. Contratación (C)'!C12</f>
        <v>El contratista incumple las especificaciones del contrato durante su ejecución</v>
      </c>
      <c r="H5" s="39" t="s">
        <v>800</v>
      </c>
      <c r="I5" s="53" t="s">
        <v>835</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56" x14ac:dyDescent="0.2">
      <c r="A10" s="140" t="s">
        <v>552</v>
      </c>
      <c r="B10" s="97" t="s">
        <v>796</v>
      </c>
      <c r="C10" s="114">
        <v>3</v>
      </c>
      <c r="D10" s="114">
        <v>1</v>
      </c>
      <c r="E10" s="120">
        <f>C10*D10</f>
        <v>3</v>
      </c>
      <c r="F10" s="140" t="s">
        <v>558</v>
      </c>
      <c r="G10" s="83" t="s">
        <v>836</v>
      </c>
      <c r="H10" s="115"/>
      <c r="I10" s="115"/>
      <c r="J10" s="114"/>
      <c r="K10" s="114"/>
      <c r="L10" s="139">
        <f t="shared" ref="L10:M14" si="0">IF(ISNUMBER(C10),IF(C10+J10&gt;1,C10+J10,1),"")</f>
        <v>3</v>
      </c>
      <c r="M10" s="139">
        <f t="shared" si="0"/>
        <v>1</v>
      </c>
      <c r="N10" s="120">
        <f>L10*M10</f>
        <v>3</v>
      </c>
      <c r="O10" s="117"/>
      <c r="P10" s="117"/>
      <c r="Q10" s="117"/>
      <c r="R10" s="114"/>
      <c r="S10" s="114"/>
      <c r="T10" s="139">
        <f>IF(ISNUMBER($L10),IF($L10+R10&gt;1,$L10+R10,1),"")</f>
        <v>3</v>
      </c>
      <c r="U10" s="139">
        <f>IF(ISNUMBER($M10),IF($M10+S10&gt;1,$M10+S10,1),"")</f>
        <v>1</v>
      </c>
      <c r="V10" s="120">
        <f>T10*U10</f>
        <v>3</v>
      </c>
    </row>
    <row r="11" spans="1:22" ht="120" x14ac:dyDescent="0.2">
      <c r="A11" s="140" t="s">
        <v>553</v>
      </c>
      <c r="B11" s="91" t="s">
        <v>797</v>
      </c>
      <c r="C11" s="114">
        <v>1</v>
      </c>
      <c r="D11" s="114">
        <v>1</v>
      </c>
      <c r="E11" s="120">
        <f t="shared" ref="E11:E14" si="1">C11*D11</f>
        <v>1</v>
      </c>
      <c r="F11" s="140" t="s">
        <v>559</v>
      </c>
      <c r="G11" s="83" t="s">
        <v>316</v>
      </c>
      <c r="H11" s="115"/>
      <c r="I11" s="115"/>
      <c r="J11" s="114"/>
      <c r="K11" s="114"/>
      <c r="L11" s="139">
        <f t="shared" si="0"/>
        <v>1</v>
      </c>
      <c r="M11" s="139">
        <f t="shared" si="0"/>
        <v>1</v>
      </c>
      <c r="N11" s="120">
        <f t="shared" ref="N11:N14" si="2">L11*M11</f>
        <v>1</v>
      </c>
      <c r="O11" s="117"/>
      <c r="P11" s="117"/>
      <c r="Q11" s="117"/>
      <c r="R11" s="114"/>
      <c r="S11" s="114"/>
      <c r="T11" s="139">
        <f t="shared" ref="T11:T14" si="3">IF(ISNUMBER($L11),IF($L11+R11&gt;1,$L11+R11,1),"")</f>
        <v>1</v>
      </c>
      <c r="U11" s="139">
        <f t="shared" ref="U11:U14" si="4">IF(ISNUMBER($M11),IF($M11+S11&gt;1,$M11+S11,1),"")</f>
        <v>1</v>
      </c>
      <c r="V11" s="120">
        <f t="shared" ref="V11:V14" si="5">T11*U11</f>
        <v>1</v>
      </c>
    </row>
    <row r="12" spans="1:22" ht="96" x14ac:dyDescent="0.2">
      <c r="A12" s="140" t="s">
        <v>554</v>
      </c>
      <c r="B12" s="84" t="s">
        <v>275</v>
      </c>
      <c r="C12" s="114">
        <v>3</v>
      </c>
      <c r="D12" s="114">
        <v>1</v>
      </c>
      <c r="E12" s="120">
        <f t="shared" si="1"/>
        <v>3</v>
      </c>
      <c r="F12" s="140" t="s">
        <v>560</v>
      </c>
      <c r="G12" s="83" t="s">
        <v>136</v>
      </c>
      <c r="H12" s="115"/>
      <c r="I12" s="115"/>
      <c r="J12" s="114"/>
      <c r="K12" s="114"/>
      <c r="L12" s="139">
        <f t="shared" si="0"/>
        <v>3</v>
      </c>
      <c r="M12" s="139">
        <f t="shared" si="0"/>
        <v>1</v>
      </c>
      <c r="N12" s="120">
        <f t="shared" si="2"/>
        <v>3</v>
      </c>
      <c r="O12" s="117"/>
      <c r="P12" s="117"/>
      <c r="Q12" s="117"/>
      <c r="R12" s="114"/>
      <c r="S12" s="114"/>
      <c r="T12" s="139">
        <f t="shared" si="3"/>
        <v>3</v>
      </c>
      <c r="U12" s="139">
        <f t="shared" si="4"/>
        <v>1</v>
      </c>
      <c r="V12" s="120">
        <f t="shared" si="5"/>
        <v>3</v>
      </c>
    </row>
    <row r="13" spans="1:22" ht="60" x14ac:dyDescent="0.2">
      <c r="A13" s="140" t="s">
        <v>555</v>
      </c>
      <c r="B13" s="80" t="s">
        <v>837</v>
      </c>
      <c r="C13" s="114">
        <v>1</v>
      </c>
      <c r="D13" s="114">
        <v>1</v>
      </c>
      <c r="E13" s="120">
        <f t="shared" si="1"/>
        <v>1</v>
      </c>
      <c r="F13" s="140" t="s">
        <v>561</v>
      </c>
      <c r="G13" s="83" t="s">
        <v>276</v>
      </c>
      <c r="H13" s="115"/>
      <c r="I13" s="115"/>
      <c r="J13" s="114"/>
      <c r="K13" s="114"/>
      <c r="L13" s="139">
        <f t="shared" si="0"/>
        <v>1</v>
      </c>
      <c r="M13" s="139">
        <f t="shared" si="0"/>
        <v>1</v>
      </c>
      <c r="N13" s="120">
        <f t="shared" si="2"/>
        <v>1</v>
      </c>
      <c r="O13" s="117"/>
      <c r="P13" s="117"/>
      <c r="Q13" s="117"/>
      <c r="R13" s="114"/>
      <c r="S13" s="114"/>
      <c r="T13" s="139">
        <f t="shared" si="3"/>
        <v>1</v>
      </c>
      <c r="U13" s="139">
        <f t="shared" si="4"/>
        <v>1</v>
      </c>
      <c r="V13" s="120">
        <f t="shared" si="5"/>
        <v>1</v>
      </c>
    </row>
    <row r="14" spans="1:22" ht="72" customHeight="1" x14ac:dyDescent="0.2">
      <c r="A14" s="115" t="s">
        <v>556</v>
      </c>
      <c r="B14" s="116" t="s">
        <v>379</v>
      </c>
      <c r="C14" s="115"/>
      <c r="D14" s="115"/>
      <c r="E14" s="120">
        <f t="shared" si="1"/>
        <v>0</v>
      </c>
      <c r="F14" s="115" t="s">
        <v>557</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215</v>
      </c>
      <c r="E15" s="119">
        <f>ROUND(SUM(E10:E14)/COUNT(C10:C14),2)</f>
        <v>2</v>
      </c>
      <c r="M15" s="126" t="s">
        <v>216</v>
      </c>
      <c r="N15" s="119">
        <f>ROUND(SUMIF(N10:N14,"&gt;0",N10:N14)/COUNT(N10:N14),2)</f>
        <v>2</v>
      </c>
      <c r="U15" s="126" t="s">
        <v>217</v>
      </c>
      <c r="V15" s="119">
        <f>ROUND(SUMIF(V10:V14,"&gt;0",V10:V14)/COUNT(V10:V14),2)</f>
        <v>2</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tabSelected="1" topLeftCell="A2" zoomScale="80" zoomScaleNormal="80" zoomScaleSheetLayoutView="100" workbookViewId="0">
      <selection activeCell="G11" sqref="G11"/>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(C)'!A13</f>
        <v>C.R8</v>
      </c>
      <c r="D5" s="220"/>
      <c r="E5" s="221" t="str">
        <f>'2. Contratación (C)'!B13</f>
        <v xml:space="preserve">Falsedad documental </v>
      </c>
      <c r="F5" s="222"/>
      <c r="G5" s="138" t="str">
        <f>'2. Contratación (C)'!C13</f>
        <v>El licitador incurre en falsedad para poder acceder al procedimiento de licitación y/o se aprecia falsedad en la documentación presentada para obtener el pago del precio.</v>
      </c>
      <c r="H5" s="39" t="s">
        <v>800</v>
      </c>
      <c r="I5" s="53" t="s">
        <v>838</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84" x14ac:dyDescent="0.2">
      <c r="A10" s="140" t="s">
        <v>562</v>
      </c>
      <c r="B10" s="98" t="s">
        <v>798</v>
      </c>
      <c r="C10" s="114">
        <v>3</v>
      </c>
      <c r="D10" s="114">
        <v>1</v>
      </c>
      <c r="E10" s="120">
        <f>C10*D10</f>
        <v>3</v>
      </c>
      <c r="F10" s="140" t="s">
        <v>566</v>
      </c>
      <c r="G10" s="77" t="s">
        <v>277</v>
      </c>
      <c r="H10" s="115"/>
      <c r="I10" s="115"/>
      <c r="J10" s="114"/>
      <c r="K10" s="114"/>
      <c r="L10" s="139">
        <f t="shared" ref="L10:M13" si="0">IF(ISNUMBER(C10),IF(C10+J10&gt;1,C10+J10,1),"")</f>
        <v>3</v>
      </c>
      <c r="M10" s="139">
        <f t="shared" si="0"/>
        <v>1</v>
      </c>
      <c r="N10" s="120">
        <f>L10*M10</f>
        <v>3</v>
      </c>
      <c r="O10" s="117"/>
      <c r="P10" s="117"/>
      <c r="Q10" s="117"/>
      <c r="R10" s="114"/>
      <c r="S10" s="114"/>
      <c r="T10" s="139">
        <f>IF(ISNUMBER($L10),IF($L10+R10&gt;1,$L10+R10,1),"")</f>
        <v>3</v>
      </c>
      <c r="U10" s="139">
        <f>IF(ISNUMBER($M10),IF($M10+S10&gt;1,$M10+S10,1),"")</f>
        <v>1</v>
      </c>
      <c r="V10" s="120">
        <f>T10*U10</f>
        <v>3</v>
      </c>
    </row>
    <row r="11" spans="1:22" ht="180" x14ac:dyDescent="0.2">
      <c r="A11" s="140" t="s">
        <v>563</v>
      </c>
      <c r="B11" s="97" t="s">
        <v>799</v>
      </c>
      <c r="C11" s="114">
        <v>1</v>
      </c>
      <c r="D11" s="114">
        <v>1</v>
      </c>
      <c r="E11" s="120">
        <f t="shared" ref="E11:E13" si="1">C11*D11</f>
        <v>1</v>
      </c>
      <c r="F11" s="140" t="s">
        <v>567</v>
      </c>
      <c r="G11" s="81" t="s">
        <v>839</v>
      </c>
      <c r="H11" s="115"/>
      <c r="I11" s="115"/>
      <c r="J11" s="114"/>
      <c r="K11" s="114"/>
      <c r="L11" s="139">
        <f t="shared" si="0"/>
        <v>1</v>
      </c>
      <c r="M11" s="139">
        <f t="shared" si="0"/>
        <v>1</v>
      </c>
      <c r="N11" s="120">
        <f t="shared" ref="N11:N13" si="2">L11*M11</f>
        <v>1</v>
      </c>
      <c r="O11" s="117"/>
      <c r="P11" s="117"/>
      <c r="Q11" s="117"/>
      <c r="R11" s="114"/>
      <c r="S11" s="114"/>
      <c r="T11" s="139">
        <f t="shared" ref="T11:T13" si="3">IF(ISNUMBER($L11),IF($L11+R11&gt;1,$L11+R11,1),"")</f>
        <v>1</v>
      </c>
      <c r="U11" s="139">
        <f t="shared" ref="U11:U13" si="4">IF(ISNUMBER($M11),IF($M11+S11&gt;1,$M11+S11,1),"")</f>
        <v>1</v>
      </c>
      <c r="V11" s="120">
        <f t="shared" ref="V11:V13" si="5">T11*U11</f>
        <v>1</v>
      </c>
    </row>
    <row r="12" spans="1:22" ht="120" x14ac:dyDescent="0.2">
      <c r="A12" s="140" t="s">
        <v>564</v>
      </c>
      <c r="B12" s="84" t="s">
        <v>208</v>
      </c>
      <c r="C12" s="114">
        <v>2</v>
      </c>
      <c r="D12" s="114">
        <v>1</v>
      </c>
      <c r="E12" s="120">
        <f t="shared" si="1"/>
        <v>2</v>
      </c>
      <c r="F12" s="140" t="s">
        <v>568</v>
      </c>
      <c r="G12" s="81" t="s">
        <v>278</v>
      </c>
      <c r="H12" s="115"/>
      <c r="I12" s="115"/>
      <c r="J12" s="114"/>
      <c r="K12" s="114"/>
      <c r="L12" s="139">
        <f t="shared" si="0"/>
        <v>2</v>
      </c>
      <c r="M12" s="139">
        <f t="shared" si="0"/>
        <v>1</v>
      </c>
      <c r="N12" s="120">
        <f t="shared" si="2"/>
        <v>2</v>
      </c>
      <c r="O12" s="117"/>
      <c r="P12" s="117"/>
      <c r="Q12" s="117"/>
      <c r="R12" s="114"/>
      <c r="S12" s="114"/>
      <c r="T12" s="139">
        <f t="shared" si="3"/>
        <v>2</v>
      </c>
      <c r="U12" s="139">
        <f t="shared" si="4"/>
        <v>1</v>
      </c>
      <c r="V12" s="120">
        <f t="shared" si="5"/>
        <v>2</v>
      </c>
    </row>
    <row r="13" spans="1:22" ht="72" customHeight="1" x14ac:dyDescent="0.2">
      <c r="A13" s="115" t="s">
        <v>565</v>
      </c>
      <c r="B13" s="116" t="s">
        <v>379</v>
      </c>
      <c r="C13" s="115"/>
      <c r="D13" s="115"/>
      <c r="E13" s="120">
        <f t="shared" si="1"/>
        <v>0</v>
      </c>
      <c r="F13" s="115" t="s">
        <v>569</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215</v>
      </c>
      <c r="E14" s="119">
        <f>ROUND(SUM(E10:E13)/COUNT(C10:C13),2)</f>
        <v>2</v>
      </c>
      <c r="M14" s="126" t="s">
        <v>216</v>
      </c>
      <c r="N14" s="119">
        <f>ROUND(SUMIF(N10:N13,"&gt;0",N10:N13)/COUNT(N10:N13),2)</f>
        <v>2</v>
      </c>
      <c r="U14" s="126" t="s">
        <v>217</v>
      </c>
      <c r="V14" s="119">
        <f>ROUND(SUMIF(V10:V13,"&gt;0",V10:V13)/COUNT(V10:V13),2)</f>
        <v>2</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80" zoomScaleNormal="80" zoomScaleSheetLayoutView="100" workbookViewId="0">
      <selection activeCell="G10" sqref="G10"/>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51" t="s">
        <v>30</v>
      </c>
      <c r="H4" s="111" t="s">
        <v>38</v>
      </c>
      <c r="I4" s="125" t="s">
        <v>58</v>
      </c>
      <c r="J4" s="24"/>
      <c r="K4" s="24"/>
      <c r="L4" s="38" t="s">
        <v>39</v>
      </c>
      <c r="M4" s="38" t="s">
        <v>40</v>
      </c>
      <c r="N4" s="24"/>
      <c r="O4" s="24"/>
    </row>
    <row r="5" spans="1:22" s="41" customFormat="1" ht="54" customHeight="1" thickBot="1" x14ac:dyDescent="0.25">
      <c r="A5" s="105"/>
      <c r="B5" s="106"/>
      <c r="C5" s="219" t="str">
        <f>'2. Contratación (C)'!A14</f>
        <v>C.R9</v>
      </c>
      <c r="D5" s="220"/>
      <c r="E5" s="221" t="str">
        <f>'2. Contratación (C)'!B14</f>
        <v>Doble financiación</v>
      </c>
      <c r="F5" s="222"/>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44" x14ac:dyDescent="0.2">
      <c r="A10" s="140" t="s">
        <v>570</v>
      </c>
      <c r="B10" s="50" t="s">
        <v>321</v>
      </c>
      <c r="C10" s="114">
        <v>3</v>
      </c>
      <c r="D10" s="114">
        <v>1</v>
      </c>
      <c r="E10" s="120">
        <f>C10*D10</f>
        <v>3</v>
      </c>
      <c r="F10" s="140" t="s">
        <v>572</v>
      </c>
      <c r="G10" s="145" t="s">
        <v>372</v>
      </c>
      <c r="H10" s="115"/>
      <c r="I10" s="115"/>
      <c r="J10" s="114"/>
      <c r="K10" s="114"/>
      <c r="L10" s="143">
        <f t="shared" ref="L10:M11" si="0">IF(ISNUMBER(C10),IF(C10+J10&gt;1,C10+J10,1),"")</f>
        <v>3</v>
      </c>
      <c r="M10" s="143">
        <f t="shared" si="0"/>
        <v>1</v>
      </c>
      <c r="N10" s="120">
        <f>L10*M10</f>
        <v>3</v>
      </c>
      <c r="O10" s="117"/>
      <c r="P10" s="117"/>
      <c r="Q10" s="117"/>
      <c r="R10" s="114"/>
      <c r="S10" s="114"/>
      <c r="T10" s="143">
        <f>IF(ISNUMBER($L10),IF($L10+R10&gt;1,$L10+R10,1),"")</f>
        <v>3</v>
      </c>
      <c r="U10" s="143">
        <f>IF(ISNUMBER($M10),IF($M10+S10&gt;1,$M10+S10,1),"")</f>
        <v>1</v>
      </c>
      <c r="V10" s="120">
        <f>T10*U10</f>
        <v>3</v>
      </c>
    </row>
    <row r="11" spans="1:22" ht="72" customHeight="1" x14ac:dyDescent="0.2">
      <c r="A11" s="115" t="s">
        <v>571</v>
      </c>
      <c r="B11" s="116" t="s">
        <v>379</v>
      </c>
      <c r="C11" s="115"/>
      <c r="D11" s="115"/>
      <c r="E11" s="120">
        <f t="shared" ref="E11" si="1">C11*D11</f>
        <v>0</v>
      </c>
      <c r="F11" s="115" t="s">
        <v>573</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215</v>
      </c>
      <c r="E12" s="119">
        <f>ROUND(SUM(E10:E11)/COUNT(C10:C11),2)</f>
        <v>3</v>
      </c>
      <c r="M12" s="126" t="s">
        <v>216</v>
      </c>
      <c r="N12" s="119">
        <f>ROUND(SUMIF(N10:N11,"&gt;0",N10:N11)/COUNT(N10:N11),2)</f>
        <v>3</v>
      </c>
      <c r="U12" s="126" t="s">
        <v>217</v>
      </c>
      <c r="V12" s="119">
        <f>ROUND(SUMIF(V10:V11,"&gt;0",V10:V11)/COUNT(V10:V11),2)</f>
        <v>3</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80" zoomScaleNormal="80" zoomScaleSheetLayoutView="100" workbookViewId="0">
      <selection activeCell="G11" sqref="G11"/>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(C)'!A15</f>
        <v>C.R10</v>
      </c>
      <c r="D5" s="220"/>
      <c r="E5" s="221" t="str">
        <f>'2. Contratación (C)'!B15</f>
        <v xml:space="preserve">Incumplimiento de las obligaciones de información, comunicación y publicidad </v>
      </c>
      <c r="F5" s="222"/>
      <c r="G5" s="138" t="str">
        <f>'2. Contratación (C)'!C15</f>
        <v>No se cumple lo estipulado en la normativa nacional o europea respecto a las obligaciones de información y publicidad.</v>
      </c>
      <c r="H5" s="39" t="s">
        <v>800</v>
      </c>
      <c r="I5" s="53" t="s">
        <v>801</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252" x14ac:dyDescent="0.2">
      <c r="A10" s="140" t="s">
        <v>574</v>
      </c>
      <c r="B10" s="84" t="s">
        <v>170</v>
      </c>
      <c r="C10" s="114">
        <v>3</v>
      </c>
      <c r="D10" s="114">
        <v>1</v>
      </c>
      <c r="E10" s="120">
        <f>C10*D10</f>
        <v>3</v>
      </c>
      <c r="F10" s="140" t="s">
        <v>577</v>
      </c>
      <c r="G10" s="83" t="s">
        <v>281</v>
      </c>
      <c r="H10" s="115"/>
      <c r="I10" s="115"/>
      <c r="J10" s="114"/>
      <c r="K10" s="114"/>
      <c r="L10" s="139">
        <f t="shared" ref="L10:M12" si="0">IF(ISNUMBER(C10),IF(C10+J10&gt;1,C10+J10,1),"")</f>
        <v>3</v>
      </c>
      <c r="M10" s="139">
        <f t="shared" si="0"/>
        <v>1</v>
      </c>
      <c r="N10" s="120">
        <f>L10*M10</f>
        <v>3</v>
      </c>
      <c r="O10" s="117"/>
      <c r="P10" s="117"/>
      <c r="Q10" s="117"/>
      <c r="R10" s="114"/>
      <c r="S10" s="114"/>
      <c r="T10" s="139">
        <f>IF(ISNUMBER($L10),IF($L10+R10&gt;1,$L10+R10,1),"")</f>
        <v>3</v>
      </c>
      <c r="U10" s="139">
        <f>IF(ISNUMBER($M10),IF($M10+S10&gt;1,$M10+S10,1),"")</f>
        <v>1</v>
      </c>
      <c r="V10" s="120">
        <f>T10*U10</f>
        <v>3</v>
      </c>
    </row>
    <row r="11" spans="1:22" ht="96" customHeight="1" x14ac:dyDescent="0.2">
      <c r="A11" s="140" t="s">
        <v>575</v>
      </c>
      <c r="B11" s="50" t="s">
        <v>279</v>
      </c>
      <c r="C11" s="114">
        <v>2</v>
      </c>
      <c r="D11" s="114">
        <v>1</v>
      </c>
      <c r="E11" s="120">
        <f t="shared" ref="E11:E12" si="1">C11*D11</f>
        <v>2</v>
      </c>
      <c r="F11" s="140" t="s">
        <v>578</v>
      </c>
      <c r="G11" s="51" t="s">
        <v>209</v>
      </c>
      <c r="H11" s="115"/>
      <c r="I11" s="115"/>
      <c r="J11" s="114"/>
      <c r="K11" s="114"/>
      <c r="L11" s="139">
        <f t="shared" si="0"/>
        <v>2</v>
      </c>
      <c r="M11" s="139">
        <f t="shared" si="0"/>
        <v>1</v>
      </c>
      <c r="N11" s="120">
        <f t="shared" ref="N11:N12" si="2">L11*M11</f>
        <v>2</v>
      </c>
      <c r="O11" s="117"/>
      <c r="P11" s="117"/>
      <c r="Q11" s="117"/>
      <c r="R11" s="114"/>
      <c r="S11" s="114"/>
      <c r="T11" s="139">
        <f t="shared" ref="T11:T12" si="3">IF(ISNUMBER($L11),IF($L11+R11&gt;1,$L11+R11,1),"")</f>
        <v>2</v>
      </c>
      <c r="U11" s="139">
        <f t="shared" ref="U11:U12" si="4">IF(ISNUMBER($M11),IF($M11+S11&gt;1,$M11+S11,1),"")</f>
        <v>1</v>
      </c>
      <c r="V11" s="120">
        <f t="shared" ref="V11:V12" si="5">T11*U11</f>
        <v>2</v>
      </c>
    </row>
    <row r="12" spans="1:22" ht="72" customHeight="1" x14ac:dyDescent="0.2">
      <c r="A12" s="115" t="s">
        <v>576</v>
      </c>
      <c r="B12" s="116" t="s">
        <v>379</v>
      </c>
      <c r="C12" s="115"/>
      <c r="D12" s="115"/>
      <c r="E12" s="120">
        <f t="shared" si="1"/>
        <v>0</v>
      </c>
      <c r="F12" s="115" t="s">
        <v>579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215</v>
      </c>
      <c r="E13" s="119">
        <f>ROUND(SUM(E10:E12)/COUNT(C10:C12),2)</f>
        <v>2.5</v>
      </c>
      <c r="M13" s="126" t="s">
        <v>216</v>
      </c>
      <c r="N13" s="119">
        <f>ROUND(SUMIF(N10:N12,"&gt;0",N10:N12)/COUNT(N10:N12),2)</f>
        <v>2.5</v>
      </c>
      <c r="U13" s="126" t="s">
        <v>217</v>
      </c>
      <c r="V13" s="119">
        <f>ROUND(SUMIF(V10:V12,"&gt;0",V10:V12)/COUNT(V10:V12),2)</f>
        <v>2.5</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election activeCell="G10" sqref="G10"/>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(C)'!A16</f>
        <v>C.R11</v>
      </c>
      <c r="D5" s="220"/>
      <c r="E5" s="221" t="str">
        <f>'2. Contratación (C)'!B16</f>
        <v>Pérdida de pista de auditoría</v>
      </c>
      <c r="F5" s="222"/>
      <c r="G5" s="138" t="str">
        <f>'2. Contratación (C)'!C16</f>
        <v>No se garantiza la conservación de toda la documentación y registros contables para disponer de una pista de auditoría adecuada</v>
      </c>
      <c r="H5" s="39" t="s">
        <v>800</v>
      </c>
      <c r="I5" s="53" t="s">
        <v>829</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580</v>
      </c>
      <c r="B10" s="70" t="s">
        <v>210</v>
      </c>
      <c r="C10" s="114">
        <v>2</v>
      </c>
      <c r="D10" s="114">
        <v>1</v>
      </c>
      <c r="E10" s="120">
        <f>C10*D10</f>
        <v>2</v>
      </c>
      <c r="F10" s="140" t="s">
        <v>584</v>
      </c>
      <c r="G10" s="83" t="s">
        <v>840</v>
      </c>
      <c r="H10" s="115"/>
      <c r="I10" s="115"/>
      <c r="J10" s="114"/>
      <c r="K10" s="114"/>
      <c r="L10" s="139">
        <f t="shared" ref="L10:M13" si="0">IF(ISNUMBER(C10),IF(C10+J10&gt;1,C10+J10,1),"")</f>
        <v>2</v>
      </c>
      <c r="M10" s="139">
        <f t="shared" si="0"/>
        <v>1</v>
      </c>
      <c r="N10" s="120">
        <f>L10*M10</f>
        <v>2</v>
      </c>
      <c r="O10" s="117"/>
      <c r="P10" s="117"/>
      <c r="Q10" s="117"/>
      <c r="R10" s="114"/>
      <c r="S10" s="114"/>
      <c r="T10" s="139">
        <f>IF(ISNUMBER($L10),IF($L10+R10&gt;1,$L10+R10,1),"")</f>
        <v>2</v>
      </c>
      <c r="U10" s="139">
        <f>IF(ISNUMBER($M10),IF($M10+S10&gt;1,$M10+S10,1),"")</f>
        <v>1</v>
      </c>
      <c r="V10" s="120">
        <f>T10*U10</f>
        <v>2</v>
      </c>
    </row>
    <row r="11" spans="1:22" ht="96" x14ac:dyDescent="0.2">
      <c r="A11" s="140" t="s">
        <v>581</v>
      </c>
      <c r="B11" s="47" t="s">
        <v>295</v>
      </c>
      <c r="C11" s="114">
        <v>1</v>
      </c>
      <c r="D11" s="114">
        <v>1</v>
      </c>
      <c r="E11" s="120">
        <f>C11*D11</f>
        <v>1</v>
      </c>
      <c r="F11" s="140" t="s">
        <v>585</v>
      </c>
      <c r="G11" s="45" t="s">
        <v>63</v>
      </c>
      <c r="H11" s="115"/>
      <c r="I11" s="115"/>
      <c r="J11" s="114"/>
      <c r="K11" s="114"/>
      <c r="L11" s="143">
        <f t="shared" si="0"/>
        <v>1</v>
      </c>
      <c r="M11" s="143">
        <f t="shared" si="0"/>
        <v>1</v>
      </c>
      <c r="N11" s="120">
        <f>L11*M11</f>
        <v>1</v>
      </c>
      <c r="O11" s="117"/>
      <c r="P11" s="117"/>
      <c r="Q11" s="117"/>
      <c r="R11" s="114"/>
      <c r="S11" s="114"/>
      <c r="T11" s="143">
        <f>IF(ISNUMBER($L11),IF($L11+R11&gt;1,$L11+R11,1),"")</f>
        <v>1</v>
      </c>
      <c r="U11" s="143">
        <f>IF(ISNUMBER($M11),IF($M11+S11&gt;1,$M11+S11,1),"")</f>
        <v>1</v>
      </c>
      <c r="V11" s="120">
        <f>T11*U11</f>
        <v>1</v>
      </c>
    </row>
    <row r="12" spans="1:22" ht="96" customHeight="1" x14ac:dyDescent="0.2">
      <c r="A12" s="140" t="s">
        <v>582</v>
      </c>
      <c r="B12" s="50" t="s">
        <v>332</v>
      </c>
      <c r="C12" s="114">
        <v>3</v>
      </c>
      <c r="D12" s="114">
        <v>1</v>
      </c>
      <c r="E12" s="120">
        <f t="shared" ref="E12:E13" si="1">C12*D12</f>
        <v>3</v>
      </c>
      <c r="F12" s="140" t="s">
        <v>586</v>
      </c>
      <c r="G12" s="154" t="s">
        <v>841</v>
      </c>
      <c r="H12" s="115"/>
      <c r="I12" s="115"/>
      <c r="J12" s="114"/>
      <c r="K12" s="114"/>
      <c r="L12" s="139">
        <f t="shared" si="0"/>
        <v>3</v>
      </c>
      <c r="M12" s="139">
        <f t="shared" si="0"/>
        <v>1</v>
      </c>
      <c r="N12" s="120">
        <f t="shared" ref="N12:N13" si="2">L12*M12</f>
        <v>3</v>
      </c>
      <c r="O12" s="117"/>
      <c r="P12" s="117"/>
      <c r="Q12" s="117"/>
      <c r="R12" s="114"/>
      <c r="S12" s="114"/>
      <c r="T12" s="139">
        <f t="shared" ref="T12:T13" si="3">IF(ISNUMBER($L12),IF($L12+R12&gt;1,$L12+R12,1),"")</f>
        <v>3</v>
      </c>
      <c r="U12" s="139">
        <f t="shared" ref="U12:U13" si="4">IF(ISNUMBER($M12),IF($M12+S12&gt;1,$M12+S12,1),"")</f>
        <v>1</v>
      </c>
      <c r="V12" s="120">
        <f t="shared" ref="V12:V13" si="5">T12*U12</f>
        <v>3</v>
      </c>
    </row>
    <row r="13" spans="1:22" ht="72" customHeight="1" x14ac:dyDescent="0.2">
      <c r="A13" s="115" t="s">
        <v>583</v>
      </c>
      <c r="B13" s="116" t="s">
        <v>379</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215</v>
      </c>
      <c r="E14" s="119">
        <f>ROUND(SUM(E10:E13)/COUNT(C10:C13),2)</f>
        <v>2</v>
      </c>
      <c r="M14" s="126" t="s">
        <v>216</v>
      </c>
      <c r="N14" s="119">
        <f>ROUND(SUMIF(N10:N13,"&gt;0",N10:N13)/COUNT(N10:N13),2)</f>
        <v>2</v>
      </c>
      <c r="U14" s="126" t="s">
        <v>217</v>
      </c>
      <c r="V14" s="119">
        <f>ROUND(SUMIF(V10:V13,"&gt;0",V10:V13)/COUNT(V10:V13),2)</f>
        <v>2</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19" t="str">
        <f>'2. Contratación (C)'!A17</f>
        <v>C.RX</v>
      </c>
      <c r="D5" s="220"/>
      <c r="E5" s="221" t="str">
        <f>'2. Contratación (C)'!B17</f>
        <v>Incluir la denominación de riesgos adicionales...</v>
      </c>
      <c r="F5" s="222"/>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x14ac:dyDescent="0.2">
      <c r="A10" s="140" t="s">
        <v>588</v>
      </c>
      <c r="B10" s="44"/>
      <c r="C10" s="114"/>
      <c r="D10" s="114"/>
      <c r="E10" s="120">
        <f>C10*D10</f>
        <v>0</v>
      </c>
      <c r="F10" s="140" t="s">
        <v>590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589</v>
      </c>
      <c r="B11" s="116" t="s">
        <v>379</v>
      </c>
      <c r="C11" s="115"/>
      <c r="D11" s="115"/>
      <c r="E11" s="120">
        <f t="shared" ref="E11" si="1">C11*D11</f>
        <v>0</v>
      </c>
      <c r="F11" s="115" t="s">
        <v>591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305</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8" t="s">
        <v>27</v>
      </c>
      <c r="B4" s="199"/>
      <c r="C4" s="199"/>
      <c r="D4" s="199"/>
      <c r="E4" s="200"/>
      <c r="F4" s="198" t="s">
        <v>299</v>
      </c>
      <c r="G4" s="200"/>
      <c r="H4" s="22"/>
      <c r="I4" s="22"/>
    </row>
    <row r="5" spans="1:9" s="25" customFormat="1" ht="48" x14ac:dyDescent="0.25">
      <c r="A5" s="135" t="s">
        <v>28</v>
      </c>
      <c r="B5" s="126" t="s">
        <v>29</v>
      </c>
      <c r="C5" s="126" t="s">
        <v>30</v>
      </c>
      <c r="D5" s="133" t="s">
        <v>352</v>
      </c>
      <c r="E5" s="146" t="s">
        <v>58</v>
      </c>
      <c r="F5" s="126" t="s">
        <v>296</v>
      </c>
      <c r="G5" s="126" t="s">
        <v>297</v>
      </c>
      <c r="H5" s="24"/>
      <c r="I5" s="24"/>
    </row>
    <row r="6" spans="1:9" ht="36" x14ac:dyDescent="0.2">
      <c r="A6" s="60" t="s">
        <v>760</v>
      </c>
      <c r="B6" s="62" t="s">
        <v>105</v>
      </c>
      <c r="C6" s="26" t="s">
        <v>107</v>
      </c>
      <c r="D6" s="132"/>
      <c r="E6" s="132"/>
      <c r="F6" s="119" t="e">
        <f>'CV.R1'!N14</f>
        <v>#DIV/0!</v>
      </c>
      <c r="G6" s="119" t="e">
        <f>'CV.R1'!V14</f>
        <v>#DIV/0!</v>
      </c>
      <c r="H6" s="20"/>
      <c r="I6" s="20"/>
    </row>
    <row r="7" spans="1:9" ht="59.25" customHeight="1" x14ac:dyDescent="0.2">
      <c r="A7" s="60" t="s">
        <v>761</v>
      </c>
      <c r="B7" s="62" t="s">
        <v>184</v>
      </c>
      <c r="C7" s="28" t="s">
        <v>108</v>
      </c>
      <c r="D7" s="132"/>
      <c r="E7" s="132"/>
      <c r="F7" s="119" t="e">
        <f>'CV.R2'!N16</f>
        <v>#DIV/0!</v>
      </c>
      <c r="G7" s="119" t="e">
        <f>'CV.R2'!V16</f>
        <v>#DIV/0!</v>
      </c>
      <c r="H7" s="20"/>
      <c r="I7" s="20"/>
    </row>
    <row r="8" spans="1:9" ht="60" x14ac:dyDescent="0.2">
      <c r="A8" s="60" t="s">
        <v>762</v>
      </c>
      <c r="B8" s="62" t="s">
        <v>52</v>
      </c>
      <c r="C8" s="28" t="s">
        <v>67</v>
      </c>
      <c r="D8" s="132"/>
      <c r="E8" s="132"/>
      <c r="F8" s="119" t="e">
        <f>'CV.R3'!N13</f>
        <v>#DIV/0!</v>
      </c>
      <c r="G8" s="119" t="e">
        <f>'CV.R3'!V13</f>
        <v>#DIV/0!</v>
      </c>
      <c r="H8" s="20"/>
      <c r="I8" s="20"/>
    </row>
    <row r="9" spans="1:9" ht="48" x14ac:dyDescent="0.2">
      <c r="A9" s="60" t="s">
        <v>763</v>
      </c>
      <c r="B9" s="62" t="s">
        <v>327</v>
      </c>
      <c r="C9" s="28" t="s">
        <v>110</v>
      </c>
      <c r="D9" s="132"/>
      <c r="E9" s="132"/>
      <c r="F9" s="119" t="e">
        <f>'CV.R4'!N12</f>
        <v>#DIV/0!</v>
      </c>
      <c r="G9" s="119" t="e">
        <f>'CV.R4'!V12</f>
        <v>#DIV/0!</v>
      </c>
      <c r="H9" s="20"/>
      <c r="I9" s="20"/>
    </row>
    <row r="10" spans="1:9" ht="45" customHeight="1" x14ac:dyDescent="0.2">
      <c r="A10" s="60" t="s">
        <v>764</v>
      </c>
      <c r="B10" s="62" t="s">
        <v>53</v>
      </c>
      <c r="C10" s="26" t="s">
        <v>111</v>
      </c>
      <c r="D10" s="132"/>
      <c r="E10" s="132"/>
      <c r="F10" s="119" t="e">
        <f>'CV.R5'!N12</f>
        <v>#DIV/0!</v>
      </c>
      <c r="G10" s="119" t="e">
        <f>'CV.R5'!V12</f>
        <v>#DIV/0!</v>
      </c>
      <c r="H10" s="20"/>
      <c r="I10" s="20"/>
    </row>
    <row r="11" spans="1:9" ht="45.75" customHeight="1" x14ac:dyDescent="0.2">
      <c r="A11" s="60" t="s">
        <v>765</v>
      </c>
      <c r="B11" s="63" t="s">
        <v>112</v>
      </c>
      <c r="C11" s="148" t="s">
        <v>280</v>
      </c>
      <c r="D11" s="132"/>
      <c r="E11" s="132"/>
      <c r="F11" s="119" t="e">
        <f>'CV.R6'!N13</f>
        <v>#DIV/0!</v>
      </c>
      <c r="G11" s="119" t="e">
        <f>'CV.R6'!V13</f>
        <v>#DIV/0!</v>
      </c>
      <c r="H11" s="20"/>
      <c r="I11" s="20"/>
    </row>
    <row r="12" spans="1:9" ht="24" x14ac:dyDescent="0.2">
      <c r="A12" s="60" t="s">
        <v>766</v>
      </c>
      <c r="B12" s="62" t="s">
        <v>56</v>
      </c>
      <c r="C12" s="147" t="s">
        <v>96</v>
      </c>
      <c r="D12" s="132"/>
      <c r="E12" s="132"/>
      <c r="F12" s="119" t="e">
        <f>'CV.R7'!N14</f>
        <v>#DIV/0!</v>
      </c>
      <c r="G12" s="119" t="e">
        <f>'CV.R7'!V14</f>
        <v>#DIV/0!</v>
      </c>
      <c r="H12" s="20"/>
      <c r="I12" s="20"/>
    </row>
    <row r="13" spans="1:9" ht="29.25" customHeight="1" x14ac:dyDescent="0.2">
      <c r="A13" s="144" t="s">
        <v>767</v>
      </c>
      <c r="B13" s="132" t="s">
        <v>127</v>
      </c>
      <c r="C13" s="132" t="s">
        <v>126</v>
      </c>
      <c r="D13" s="132"/>
      <c r="E13" s="132"/>
      <c r="F13" s="119" t="e">
        <f>'CV.RX'!N12</f>
        <v>#DIV/0!</v>
      </c>
      <c r="G13" s="119" t="e">
        <f>'CV.RX'!V12</f>
        <v>#DIV/0!</v>
      </c>
      <c r="H13" s="20"/>
      <c r="I13" s="20"/>
    </row>
    <row r="14" spans="1:9" s="31" customFormat="1" ht="36" x14ac:dyDescent="0.2">
      <c r="A14" s="29"/>
      <c r="B14" s="19"/>
      <c r="C14" s="19"/>
      <c r="D14" s="19"/>
      <c r="E14" s="159" t="s">
        <v>359</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(CV)'!A6</f>
        <v>CV.R1</v>
      </c>
      <c r="D5" s="224"/>
      <c r="E5" s="225" t="str">
        <f>'3. Convenios (CV)'!B6</f>
        <v>El objeto del convenio no corresponde a esta figura jurídica</v>
      </c>
      <c r="F5" s="226"/>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592</v>
      </c>
      <c r="B10" s="54" t="s">
        <v>155</v>
      </c>
      <c r="C10" s="114"/>
      <c r="D10" s="114"/>
      <c r="E10" s="120">
        <f>C10*D10</f>
        <v>0</v>
      </c>
      <c r="F10" s="140" t="s">
        <v>596</v>
      </c>
      <c r="G10" s="83" t="s">
        <v>306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593</v>
      </c>
      <c r="B11" s="54" t="s">
        <v>106</v>
      </c>
      <c r="C11" s="114"/>
      <c r="D11" s="114"/>
      <c r="E11" s="120">
        <f t="shared" ref="E11:E13" si="1">C11*D11</f>
        <v>0</v>
      </c>
      <c r="F11" s="140" t="s">
        <v>597</v>
      </c>
      <c r="G11" s="83" t="s">
        <v>307</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594</v>
      </c>
      <c r="B12" s="54" t="s">
        <v>156</v>
      </c>
      <c r="C12" s="114"/>
      <c r="D12" s="114"/>
      <c r="E12" s="120">
        <f t="shared" si="1"/>
        <v>0</v>
      </c>
      <c r="F12" s="140" t="s">
        <v>598</v>
      </c>
      <c r="G12" s="83" t="s">
        <v>308</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595</v>
      </c>
      <c r="B13" s="116" t="s">
        <v>379</v>
      </c>
      <c r="C13" s="115"/>
      <c r="D13" s="115"/>
      <c r="E13" s="120">
        <f t="shared" si="1"/>
        <v>0</v>
      </c>
      <c r="F13" s="115" t="s">
        <v>599</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215</v>
      </c>
      <c r="E14" s="119" t="e">
        <f>ROUND(SUM(E10:E13)/COUNT(C10:C13),2)</f>
        <v>#DIV/0!</v>
      </c>
      <c r="M14" s="126" t="s">
        <v>216</v>
      </c>
      <c r="N14" s="119" t="e">
        <f>ROUND(SUMIF(N10:N13,"&gt;0",N10:N13)/COUNT(N10:N13),2)</f>
        <v>#DIV/0!</v>
      </c>
      <c r="U14" s="126" t="s">
        <v>217</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(CV)'!A7</f>
        <v>CV.R2</v>
      </c>
      <c r="D5" s="224"/>
      <c r="E5" s="225" t="str">
        <f>'3. Convenios (CV)'!B7</f>
        <v>Incumplimiento del procedimiento o de los requisitos legales del convenio</v>
      </c>
      <c r="F5" s="226"/>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600</v>
      </c>
      <c r="B10" s="52" t="s">
        <v>159</v>
      </c>
      <c r="C10" s="114"/>
      <c r="D10" s="114"/>
      <c r="E10" s="120">
        <f>C10*D10</f>
        <v>0</v>
      </c>
      <c r="F10" s="140" t="s">
        <v>606</v>
      </c>
      <c r="G10" s="83" t="s">
        <v>247</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601</v>
      </c>
      <c r="B11" s="52" t="s">
        <v>160</v>
      </c>
      <c r="C11" s="114"/>
      <c r="D11" s="114"/>
      <c r="E11" s="120">
        <f t="shared" ref="E11:E15" si="1">C11*D11</f>
        <v>0</v>
      </c>
      <c r="F11" s="140" t="s">
        <v>607</v>
      </c>
      <c r="G11" s="83" t="s">
        <v>248</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602</v>
      </c>
      <c r="B12" s="52" t="s">
        <v>169</v>
      </c>
      <c r="C12" s="114"/>
      <c r="D12" s="114"/>
      <c r="E12" s="120">
        <f t="shared" si="1"/>
        <v>0</v>
      </c>
      <c r="F12" s="140" t="s">
        <v>608</v>
      </c>
      <c r="G12" s="83" t="s">
        <v>249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603</v>
      </c>
      <c r="B13" s="52" t="s">
        <v>329</v>
      </c>
      <c r="C13" s="114"/>
      <c r="D13" s="114"/>
      <c r="E13" s="120">
        <f t="shared" si="1"/>
        <v>0</v>
      </c>
      <c r="F13" s="140" t="s">
        <v>609</v>
      </c>
      <c r="G13" s="83" t="s">
        <v>250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604</v>
      </c>
      <c r="B14" s="52" t="s">
        <v>220</v>
      </c>
      <c r="C14" s="114"/>
      <c r="D14" s="114"/>
      <c r="E14" s="120">
        <f t="shared" si="1"/>
        <v>0</v>
      </c>
      <c r="F14" s="140" t="s">
        <v>610</v>
      </c>
      <c r="G14" s="83" t="s">
        <v>157</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605</v>
      </c>
      <c r="B15" s="116" t="s">
        <v>379</v>
      </c>
      <c r="C15" s="115"/>
      <c r="D15" s="115"/>
      <c r="E15" s="120">
        <f t="shared" si="1"/>
        <v>0</v>
      </c>
      <c r="F15" s="115" t="s">
        <v>611</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(CV)'!A8</f>
        <v>CV.R3</v>
      </c>
      <c r="D5" s="224"/>
      <c r="E5" s="225" t="str">
        <f>'3. Convenios (CV)'!B8</f>
        <v xml:space="preserve">Conflictos de interés </v>
      </c>
      <c r="F5" s="226"/>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68" x14ac:dyDescent="0.2">
      <c r="A10" s="140" t="s">
        <v>612</v>
      </c>
      <c r="B10" s="52" t="s">
        <v>109</v>
      </c>
      <c r="C10" s="114"/>
      <c r="D10" s="114"/>
      <c r="E10" s="120">
        <f>C10*D10</f>
        <v>0</v>
      </c>
      <c r="F10" s="140" t="s">
        <v>615</v>
      </c>
      <c r="G10" s="83" t="s">
        <v>221</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613</v>
      </c>
      <c r="B11" s="52" t="s">
        <v>161</v>
      </c>
      <c r="C11" s="114"/>
      <c r="D11" s="114"/>
      <c r="E11" s="120">
        <f t="shared" ref="E11:E12" si="1">C11*D11</f>
        <v>0</v>
      </c>
      <c r="F11" s="140" t="s">
        <v>616</v>
      </c>
      <c r="G11" s="83" t="s">
        <v>211</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614</v>
      </c>
      <c r="B12" s="116" t="s">
        <v>379</v>
      </c>
      <c r="C12" s="115"/>
      <c r="D12" s="115"/>
      <c r="E12" s="120">
        <f t="shared" si="1"/>
        <v>0</v>
      </c>
      <c r="F12" s="115" t="s">
        <v>617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(S)'!A7</f>
        <v>S.R1</v>
      </c>
      <c r="D5" s="214"/>
      <c r="E5" s="217" t="str">
        <f>'1. Subvenciones (S)'!B7</f>
        <v>Limitación de la concurrencia</v>
      </c>
      <c r="F5" s="218"/>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216" x14ac:dyDescent="0.2">
      <c r="A10" s="101" t="s">
        <v>380</v>
      </c>
      <c r="B10" s="145" t="s">
        <v>300</v>
      </c>
      <c r="C10" s="114"/>
      <c r="D10" s="114"/>
      <c r="E10" s="120">
        <f>C10*D10</f>
        <v>0</v>
      </c>
      <c r="F10" s="42" t="s">
        <v>381</v>
      </c>
      <c r="G10" s="145" t="s">
        <v>330</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382</v>
      </c>
      <c r="B11" s="145" t="s">
        <v>237</v>
      </c>
      <c r="C11" s="114"/>
      <c r="D11" s="114"/>
      <c r="E11" s="120">
        <f t="shared" ref="E11:E15" si="1">C11*D11</f>
        <v>0</v>
      </c>
      <c r="F11" s="140" t="s">
        <v>387</v>
      </c>
      <c r="G11" s="44" t="s">
        <v>78</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383</v>
      </c>
      <c r="B12" s="46" t="s">
        <v>204</v>
      </c>
      <c r="C12" s="114"/>
      <c r="D12" s="114"/>
      <c r="E12" s="120">
        <f t="shared" si="1"/>
        <v>0</v>
      </c>
      <c r="F12" s="140" t="s">
        <v>388</v>
      </c>
      <c r="G12" s="44" t="s">
        <v>238</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384</v>
      </c>
      <c r="B13" s="47" t="s">
        <v>239</v>
      </c>
      <c r="C13" s="114"/>
      <c r="D13" s="114"/>
      <c r="E13" s="120">
        <f t="shared" si="1"/>
        <v>0</v>
      </c>
      <c r="F13" s="140" t="s">
        <v>389</v>
      </c>
      <c r="G13" s="44" t="s">
        <v>241</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385</v>
      </c>
      <c r="B14" s="45" t="s">
        <v>240</v>
      </c>
      <c r="C14" s="114"/>
      <c r="D14" s="114"/>
      <c r="E14" s="120">
        <f t="shared" si="1"/>
        <v>0</v>
      </c>
      <c r="F14" s="140" t="s">
        <v>390</v>
      </c>
      <c r="G14" s="44" t="s">
        <v>79</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386</v>
      </c>
      <c r="B15" s="116" t="s">
        <v>379</v>
      </c>
      <c r="C15" s="115"/>
      <c r="D15" s="115"/>
      <c r="E15" s="120">
        <f t="shared" si="1"/>
        <v>0</v>
      </c>
      <c r="F15" s="115" t="s">
        <v>391</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(CV)'!A9</f>
        <v>CV.R4</v>
      </c>
      <c r="D5" s="224"/>
      <c r="E5" s="225" t="str">
        <f>'3. Convenios (CV)'!B9</f>
        <v>Limitación de la concurrencia en la selección de entidades colaboradoras de derecho privado</v>
      </c>
      <c r="F5" s="226"/>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08" x14ac:dyDescent="0.2">
      <c r="A10" s="140" t="s">
        <v>618</v>
      </c>
      <c r="B10" s="52" t="s">
        <v>158</v>
      </c>
      <c r="C10" s="114"/>
      <c r="D10" s="114"/>
      <c r="E10" s="120">
        <f>C10*D10</f>
        <v>0</v>
      </c>
      <c r="F10" s="140" t="s">
        <v>620</v>
      </c>
      <c r="G10" s="83" t="s">
        <v>222</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619</v>
      </c>
      <c r="B11" s="116" t="s">
        <v>379</v>
      </c>
      <c r="C11" s="115"/>
      <c r="D11" s="115"/>
      <c r="E11" s="120">
        <f t="shared" ref="E11" si="1">C11*D11</f>
        <v>0</v>
      </c>
      <c r="F11" s="115" t="s">
        <v>621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(CV)'!A10</f>
        <v>CV.R5</v>
      </c>
      <c r="D5" s="224"/>
      <c r="E5" s="225" t="str">
        <f>'3. Convenios (CV)'!B10</f>
        <v>Limitación de la concurrencia en el caso de ejecución del convenio por terceros</v>
      </c>
      <c r="F5" s="226"/>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08" x14ac:dyDescent="0.2">
      <c r="A10" s="140" t="s">
        <v>622</v>
      </c>
      <c r="B10" s="52" t="s">
        <v>62</v>
      </c>
      <c r="C10" s="114"/>
      <c r="D10" s="114"/>
      <c r="E10" s="120">
        <f>C10*D10</f>
        <v>0</v>
      </c>
      <c r="F10" s="140" t="s">
        <v>624</v>
      </c>
      <c r="G10" s="83" t="s">
        <v>251</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623</v>
      </c>
      <c r="B11" s="116" t="s">
        <v>379</v>
      </c>
      <c r="C11" s="115"/>
      <c r="D11" s="115"/>
      <c r="E11" s="120">
        <f t="shared" ref="E11" si="1">C11*D11</f>
        <v>0</v>
      </c>
      <c r="F11" s="115" t="s">
        <v>625</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(CV)'!A11</f>
        <v>CV.R6</v>
      </c>
      <c r="D5" s="224"/>
      <c r="E5" s="225" t="str">
        <f>'3. Convenios (CV)'!B11</f>
        <v>Incumplimiento de las obligaciones de información, comunicación y publicidad</v>
      </c>
      <c r="F5" s="226"/>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252" x14ac:dyDescent="0.2">
      <c r="A10" s="140" t="s">
        <v>626</v>
      </c>
      <c r="B10" s="84" t="s">
        <v>170</v>
      </c>
      <c r="C10" s="114"/>
      <c r="D10" s="114"/>
      <c r="E10" s="120">
        <f>C10*D10</f>
        <v>0</v>
      </c>
      <c r="F10" s="140" t="s">
        <v>629</v>
      </c>
      <c r="G10" s="83" t="s">
        <v>287</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627</v>
      </c>
      <c r="B11" s="50" t="s">
        <v>285</v>
      </c>
      <c r="C11" s="114"/>
      <c r="D11" s="114"/>
      <c r="E11" s="120">
        <f t="shared" ref="E11:E12" si="1">C11*D11</f>
        <v>0</v>
      </c>
      <c r="F11" s="140" t="s">
        <v>630</v>
      </c>
      <c r="G11" s="51" t="s">
        <v>286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628</v>
      </c>
      <c r="B12" s="116" t="s">
        <v>379</v>
      </c>
      <c r="C12" s="115"/>
      <c r="D12" s="115"/>
      <c r="E12" s="120">
        <f t="shared" si="1"/>
        <v>0</v>
      </c>
      <c r="F12" s="115" t="s">
        <v>631</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(CV)'!A12</f>
        <v>CV.R7</v>
      </c>
      <c r="D5" s="224"/>
      <c r="E5" s="225" t="str">
        <f>'3. Convenios (CV)'!B12</f>
        <v>Pérdida de pista de auditoría</v>
      </c>
      <c r="F5" s="226"/>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08" x14ac:dyDescent="0.2">
      <c r="A10" s="140" t="s">
        <v>632</v>
      </c>
      <c r="B10" s="79" t="s">
        <v>291</v>
      </c>
      <c r="C10" s="114"/>
      <c r="D10" s="114"/>
      <c r="E10" s="120">
        <f>C10*D10</f>
        <v>0</v>
      </c>
      <c r="F10" s="140" t="s">
        <v>636</v>
      </c>
      <c r="G10" s="83" t="s">
        <v>253</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633</v>
      </c>
      <c r="B11" s="50" t="s">
        <v>333</v>
      </c>
      <c r="C11" s="114"/>
      <c r="D11" s="114"/>
      <c r="E11" s="120">
        <f>C11*D11</f>
        <v>0</v>
      </c>
      <c r="F11" s="140" t="s">
        <v>637</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634</v>
      </c>
      <c r="B12" s="50" t="s">
        <v>334</v>
      </c>
      <c r="C12" s="114"/>
      <c r="D12" s="114"/>
      <c r="E12" s="120">
        <f>C12*D12</f>
        <v>0</v>
      </c>
      <c r="F12" s="140" t="s">
        <v>638</v>
      </c>
      <c r="G12" s="154" t="s">
        <v>335</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635</v>
      </c>
      <c r="B13" s="116" t="s">
        <v>379</v>
      </c>
      <c r="C13" s="115"/>
      <c r="D13" s="115"/>
      <c r="E13" s="120">
        <f t="shared" ref="E13" si="1">C13*D13</f>
        <v>0</v>
      </c>
      <c r="F13" s="115" t="s">
        <v>639</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215</v>
      </c>
      <c r="E14" s="119" t="e">
        <f>ROUND(SUM(E10:E13)/COUNT(C10:C13),2)</f>
        <v>#DIV/0!</v>
      </c>
      <c r="M14" s="126" t="s">
        <v>216</v>
      </c>
      <c r="N14" s="119" t="e">
        <f>ROUND(SUMIF(N10:N13,"&gt;0",N10:N13)/COUNT(N10:N13),2)</f>
        <v>#DIV/0!</v>
      </c>
      <c r="U14" s="126" t="s">
        <v>217</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37" t="s">
        <v>30</v>
      </c>
      <c r="H4" s="111" t="s">
        <v>38</v>
      </c>
      <c r="I4" s="125" t="s">
        <v>58</v>
      </c>
      <c r="J4" s="24"/>
      <c r="K4" s="24"/>
      <c r="L4" s="38" t="s">
        <v>39</v>
      </c>
      <c r="M4" s="38" t="s">
        <v>40</v>
      </c>
      <c r="N4" s="24"/>
      <c r="O4" s="24"/>
    </row>
    <row r="5" spans="1:22" s="41" customFormat="1" ht="54" customHeight="1" thickBot="1" x14ac:dyDescent="0.25">
      <c r="A5" s="105"/>
      <c r="B5" s="106"/>
      <c r="C5" s="223" t="str">
        <f>'3. Convenios (CV)'!A13</f>
        <v>CV.RX</v>
      </c>
      <c r="D5" s="224"/>
      <c r="E5" s="225" t="str">
        <f>'3. Convenios (CV)'!B13</f>
        <v>Incluir la denominación de riesgos adicionales...</v>
      </c>
      <c r="F5" s="226"/>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x14ac:dyDescent="0.2">
      <c r="A10" s="140" t="s">
        <v>640</v>
      </c>
      <c r="B10" s="44"/>
      <c r="C10" s="114"/>
      <c r="D10" s="114"/>
      <c r="E10" s="120">
        <f>C10*D10</f>
        <v>0</v>
      </c>
      <c r="F10" s="140" t="s">
        <v>642</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379</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315</v>
      </c>
      <c r="C2" s="19"/>
      <c r="D2" s="19"/>
      <c r="E2" s="19"/>
    </row>
    <row r="3" spans="1:7" x14ac:dyDescent="0.2">
      <c r="C3" s="19"/>
      <c r="D3" s="19"/>
      <c r="E3" s="19"/>
    </row>
    <row r="4" spans="1:7" s="22" customFormat="1" ht="38.25" customHeight="1" x14ac:dyDescent="0.2">
      <c r="A4" s="198" t="s">
        <v>27</v>
      </c>
      <c r="B4" s="199"/>
      <c r="C4" s="199"/>
      <c r="D4" s="199"/>
      <c r="E4" s="200"/>
      <c r="F4" s="198" t="s">
        <v>299</v>
      </c>
      <c r="G4" s="200"/>
    </row>
    <row r="5" spans="1:7" s="24" customFormat="1" ht="48" x14ac:dyDescent="0.2">
      <c r="A5" s="135" t="s">
        <v>28</v>
      </c>
      <c r="B5" s="126" t="s">
        <v>29</v>
      </c>
      <c r="C5" s="126" t="s">
        <v>30</v>
      </c>
      <c r="D5" s="133" t="s">
        <v>352</v>
      </c>
      <c r="E5" s="146" t="s">
        <v>58</v>
      </c>
      <c r="F5" s="126" t="s">
        <v>296</v>
      </c>
      <c r="G5" s="126" t="s">
        <v>297</v>
      </c>
    </row>
    <row r="6" spans="1:7" ht="36" x14ac:dyDescent="0.2">
      <c r="A6" s="71" t="s">
        <v>768</v>
      </c>
      <c r="B6" s="62" t="s">
        <v>86</v>
      </c>
      <c r="C6" s="26" t="s">
        <v>142</v>
      </c>
      <c r="D6" s="132"/>
      <c r="E6" s="132"/>
      <c r="F6" s="119" t="e">
        <f>MP.R1!N16</f>
        <v>#DIV/0!</v>
      </c>
      <c r="G6" s="119" t="e">
        <f>MP.R1!V16</f>
        <v>#DIV/0!</v>
      </c>
    </row>
    <row r="7" spans="1:7" ht="26.25" customHeight="1" x14ac:dyDescent="0.2">
      <c r="A7" s="71" t="s">
        <v>769</v>
      </c>
      <c r="B7" s="62" t="s">
        <v>87</v>
      </c>
      <c r="C7" s="26" t="s">
        <v>88</v>
      </c>
      <c r="D7" s="132"/>
      <c r="E7" s="132"/>
      <c r="F7" s="119" t="e">
        <f>MP.R2!N13</f>
        <v>#DIV/0!</v>
      </c>
      <c r="G7" s="119" t="e">
        <f>MP.R2!V13</f>
        <v>#DIV/0!</v>
      </c>
    </row>
    <row r="8" spans="1:7" ht="48" x14ac:dyDescent="0.2">
      <c r="A8" s="71" t="s">
        <v>770</v>
      </c>
      <c r="B8" s="62" t="s">
        <v>89</v>
      </c>
      <c r="C8" s="26" t="s">
        <v>223</v>
      </c>
      <c r="D8" s="132"/>
      <c r="E8" s="132"/>
      <c r="F8" s="119" t="e">
        <f>MP.R3!N14</f>
        <v>#DIV/0!</v>
      </c>
      <c r="G8" s="119" t="e">
        <f>MP.R3!V14</f>
        <v>#DIV/0!</v>
      </c>
    </row>
    <row r="9" spans="1:7" ht="33" customHeight="1" x14ac:dyDescent="0.2">
      <c r="A9" s="71" t="s">
        <v>771</v>
      </c>
      <c r="B9" s="62" t="s">
        <v>90</v>
      </c>
      <c r="C9" s="28" t="s">
        <v>91</v>
      </c>
      <c r="D9" s="132"/>
      <c r="E9" s="132"/>
      <c r="F9" s="119" t="e">
        <f>MP.R4!N16</f>
        <v>#DIV/0!</v>
      </c>
      <c r="G9" s="119" t="e">
        <f>MP.R4!V16</f>
        <v>#DIV/0!</v>
      </c>
    </row>
    <row r="10" spans="1:7" ht="33" customHeight="1" x14ac:dyDescent="0.2">
      <c r="A10" s="71" t="s">
        <v>772</v>
      </c>
      <c r="B10" s="62" t="s">
        <v>92</v>
      </c>
      <c r="C10" s="28" t="s">
        <v>93</v>
      </c>
      <c r="D10" s="132"/>
      <c r="E10" s="132"/>
      <c r="F10" s="119" t="e">
        <f>MP.R5!N16</f>
        <v>#DIV/0!</v>
      </c>
      <c r="G10" s="119" t="e">
        <f>MP.R5!V16</f>
        <v>#DIV/0!</v>
      </c>
    </row>
    <row r="11" spans="1:7" ht="36" x14ac:dyDescent="0.2">
      <c r="A11" s="71" t="s">
        <v>773</v>
      </c>
      <c r="B11" s="62" t="s">
        <v>94</v>
      </c>
      <c r="C11" s="28" t="s">
        <v>95</v>
      </c>
      <c r="D11" s="132"/>
      <c r="E11" s="132"/>
      <c r="F11" s="119" t="e">
        <f>MP.R6!N15</f>
        <v>#DIV/0!</v>
      </c>
      <c r="G11" s="119" t="e">
        <f>MP.R6!V15</f>
        <v>#DIV/0!</v>
      </c>
    </row>
    <row r="12" spans="1:7" ht="24" x14ac:dyDescent="0.2">
      <c r="A12" s="71" t="s">
        <v>774</v>
      </c>
      <c r="B12" s="63" t="s">
        <v>80</v>
      </c>
      <c r="C12" s="148" t="s">
        <v>280</v>
      </c>
      <c r="D12" s="132"/>
      <c r="E12" s="132"/>
      <c r="F12" s="119" t="e">
        <f>MP.R7!N14</f>
        <v>#DIV/0!</v>
      </c>
      <c r="G12" s="119" t="e">
        <f>MP.R7!V14</f>
        <v>#DIV/0!</v>
      </c>
    </row>
    <row r="13" spans="1:7" ht="33" customHeight="1" x14ac:dyDescent="0.2">
      <c r="A13" s="71" t="s">
        <v>775</v>
      </c>
      <c r="B13" s="62" t="s">
        <v>56</v>
      </c>
      <c r="C13" s="147" t="s">
        <v>96</v>
      </c>
      <c r="D13" s="132"/>
      <c r="E13" s="132"/>
      <c r="F13" s="119" t="e">
        <f>MP.R8!N14</f>
        <v>#DIV/0!</v>
      </c>
      <c r="G13" s="119" t="e">
        <f>MP.R8!V14</f>
        <v>#DIV/0!</v>
      </c>
    </row>
    <row r="14" spans="1:7" ht="24" customHeight="1" x14ac:dyDescent="0.2">
      <c r="A14" s="90" t="s">
        <v>776</v>
      </c>
      <c r="B14" s="132" t="s">
        <v>127</v>
      </c>
      <c r="C14" s="132" t="s">
        <v>126</v>
      </c>
      <c r="D14" s="132"/>
      <c r="E14" s="132"/>
      <c r="F14" s="119" t="e">
        <f>MP.RX!N12</f>
        <v>#DIV/0!</v>
      </c>
      <c r="G14" s="119" t="e">
        <f>MP.RX!V12</f>
        <v>#DIV/0!</v>
      </c>
    </row>
    <row r="15" spans="1:7" s="30" customFormat="1" ht="36" x14ac:dyDescent="0.2">
      <c r="A15" s="57"/>
      <c r="B15" s="19"/>
      <c r="C15" s="19"/>
      <c r="D15" s="19"/>
      <c r="E15" s="159" t="s">
        <v>360</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(MP)'!A6</f>
        <v>MP.R1</v>
      </c>
      <c r="D5" s="228"/>
      <c r="E5" s="229" t="str">
        <f>'4. Medios Propios (MP)'!B6</f>
        <v>Falta de justificación del encargo a medios propios</v>
      </c>
      <c r="F5" s="230"/>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08" x14ac:dyDescent="0.2">
      <c r="A10" s="140" t="s">
        <v>644</v>
      </c>
      <c r="B10" s="79" t="s">
        <v>153</v>
      </c>
      <c r="C10" s="114"/>
      <c r="D10" s="114"/>
      <c r="E10" s="120">
        <f>C10*D10</f>
        <v>0</v>
      </c>
      <c r="F10" s="140" t="s">
        <v>650</v>
      </c>
      <c r="G10" s="77" t="s">
        <v>225</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645</v>
      </c>
      <c r="B11" s="78" t="s">
        <v>97</v>
      </c>
      <c r="C11" s="114"/>
      <c r="D11" s="114"/>
      <c r="E11" s="120">
        <f t="shared" ref="E11:E15" si="1">C11*D11</f>
        <v>0</v>
      </c>
      <c r="F11" s="140" t="s">
        <v>651</v>
      </c>
      <c r="G11" s="81" t="s">
        <v>313</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646</v>
      </c>
      <c r="B12" s="79" t="s">
        <v>224</v>
      </c>
      <c r="C12" s="114"/>
      <c r="D12" s="114"/>
      <c r="E12" s="120">
        <f t="shared" si="1"/>
        <v>0</v>
      </c>
      <c r="F12" s="140" t="s">
        <v>652</v>
      </c>
      <c r="G12" s="81" t="s">
        <v>313</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647</v>
      </c>
      <c r="B13" s="78" t="s">
        <v>98</v>
      </c>
      <c r="C13" s="114"/>
      <c r="D13" s="114"/>
      <c r="E13" s="120">
        <f t="shared" si="1"/>
        <v>0</v>
      </c>
      <c r="F13" s="140" t="s">
        <v>653</v>
      </c>
      <c r="G13" s="81" t="s">
        <v>314</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648</v>
      </c>
      <c r="B14" s="80" t="s">
        <v>154</v>
      </c>
      <c r="C14" s="114"/>
      <c r="D14" s="114"/>
      <c r="E14" s="120">
        <f t="shared" si="1"/>
        <v>0</v>
      </c>
      <c r="F14" s="140" t="s">
        <v>654</v>
      </c>
      <c r="G14" s="82" t="s">
        <v>226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649</v>
      </c>
      <c r="B15" s="116" t="s">
        <v>379</v>
      </c>
      <c r="C15" s="115"/>
      <c r="D15" s="115"/>
      <c r="E15" s="120">
        <f t="shared" si="1"/>
        <v>0</v>
      </c>
      <c r="F15" s="115" t="s">
        <v>655</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(MP)'!A7</f>
        <v>MP.R2</v>
      </c>
      <c r="D5" s="228"/>
      <c r="E5" s="229" t="str">
        <f>'4. Medios Propios (MP)'!B7</f>
        <v>Incumplimiento por el medio propio de los requisitos para serlo</v>
      </c>
      <c r="F5" s="230"/>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656</v>
      </c>
      <c r="B10" s="78" t="s">
        <v>786</v>
      </c>
      <c r="C10" s="114"/>
      <c r="D10" s="114"/>
      <c r="E10" s="120">
        <f>C10*D10</f>
        <v>0</v>
      </c>
      <c r="F10" s="140" t="s">
        <v>659</v>
      </c>
      <c r="G10" s="83" t="s">
        <v>340</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657</v>
      </c>
      <c r="B11" s="91" t="s">
        <v>787</v>
      </c>
      <c r="C11" s="114"/>
      <c r="D11" s="114"/>
      <c r="E11" s="120">
        <f t="shared" ref="E11:E12" si="1">C11*D11</f>
        <v>0</v>
      </c>
      <c r="F11" s="140" t="s">
        <v>660</v>
      </c>
      <c r="G11" s="77" t="s">
        <v>227</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658</v>
      </c>
      <c r="B12" s="116" t="s">
        <v>379</v>
      </c>
      <c r="C12" s="115"/>
      <c r="D12" s="115"/>
      <c r="E12" s="120">
        <f t="shared" si="1"/>
        <v>0</v>
      </c>
      <c r="F12" s="115" t="s">
        <v>661</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(MP)'!A8</f>
        <v>MP.R3</v>
      </c>
      <c r="D5" s="228"/>
      <c r="E5" s="229" t="str">
        <f>'4. Medios Propios (MP)'!B8</f>
        <v>Falta de justificación en la selección del medio propio</v>
      </c>
      <c r="F5" s="230"/>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48" x14ac:dyDescent="0.2">
      <c r="A10" s="140" t="s">
        <v>662</v>
      </c>
      <c r="B10" s="78" t="s">
        <v>783</v>
      </c>
      <c r="C10" s="114"/>
      <c r="D10" s="114"/>
      <c r="E10" s="120">
        <f>C10*D10</f>
        <v>0</v>
      </c>
      <c r="F10" s="140" t="s">
        <v>666</v>
      </c>
      <c r="G10" s="83" t="s">
        <v>228</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663</v>
      </c>
      <c r="B11" s="78" t="s">
        <v>784</v>
      </c>
      <c r="C11" s="114"/>
      <c r="D11" s="114"/>
      <c r="E11" s="120">
        <f t="shared" ref="E11:E13" si="1">C11*D11</f>
        <v>0</v>
      </c>
      <c r="F11" s="140" t="s">
        <v>667</v>
      </c>
      <c r="G11" s="81" t="s">
        <v>214</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664</v>
      </c>
      <c r="B12" s="78" t="s">
        <v>785</v>
      </c>
      <c r="C12" s="114"/>
      <c r="D12" s="114"/>
      <c r="E12" s="120">
        <f t="shared" si="1"/>
        <v>0</v>
      </c>
      <c r="F12" s="140" t="s">
        <v>668</v>
      </c>
      <c r="G12" s="81" t="s">
        <v>99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665</v>
      </c>
      <c r="B13" s="116" t="s">
        <v>379</v>
      </c>
      <c r="C13" s="115"/>
      <c r="D13" s="115"/>
      <c r="E13" s="120">
        <f t="shared" si="1"/>
        <v>0</v>
      </c>
      <c r="F13" s="115" t="s">
        <v>669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215</v>
      </c>
      <c r="E14" s="119" t="e">
        <f>ROUND(SUM(E10:E13)/COUNT(C10:C13),2)</f>
        <v>#DIV/0!</v>
      </c>
      <c r="M14" s="126" t="s">
        <v>216</v>
      </c>
      <c r="N14" s="119" t="e">
        <f>ROUND(SUMIF(N10:N13,"&gt;0",N10:N13)/COUNT(N10:N13),2)</f>
        <v>#DIV/0!</v>
      </c>
      <c r="U14" s="126" t="s">
        <v>217</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(MP)'!A9</f>
        <v>MP.R4</v>
      </c>
      <c r="D5" s="228"/>
      <c r="E5" s="229" t="str">
        <f>'4. Medios Propios (MP)'!B9</f>
        <v xml:space="preserve">Aplicación incorrecta de las tarifas y costes </v>
      </c>
      <c r="F5" s="230"/>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670</v>
      </c>
      <c r="B10" s="78" t="s">
        <v>788</v>
      </c>
      <c r="C10" s="114"/>
      <c r="D10" s="114"/>
      <c r="E10" s="120">
        <f>C10*D10</f>
        <v>0</v>
      </c>
      <c r="F10" s="140" t="s">
        <v>676</v>
      </c>
      <c r="G10" s="83" t="s">
        <v>143</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671</v>
      </c>
      <c r="B11" s="78" t="s">
        <v>789</v>
      </c>
      <c r="C11" s="114"/>
      <c r="D11" s="114"/>
      <c r="E11" s="120">
        <f t="shared" ref="E11:E15" si="1">C11*D11</f>
        <v>0</v>
      </c>
      <c r="F11" s="140" t="s">
        <v>677</v>
      </c>
      <c r="G11" s="83" t="s">
        <v>229</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672</v>
      </c>
      <c r="B12" s="78" t="s">
        <v>790</v>
      </c>
      <c r="C12" s="114"/>
      <c r="D12" s="114"/>
      <c r="E12" s="120">
        <f t="shared" si="1"/>
        <v>0</v>
      </c>
      <c r="F12" s="140" t="s">
        <v>678</v>
      </c>
      <c r="G12" s="83" t="s">
        <v>229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673</v>
      </c>
      <c r="B13" s="78" t="s">
        <v>791</v>
      </c>
      <c r="C13" s="114"/>
      <c r="D13" s="114"/>
      <c r="E13" s="120">
        <f t="shared" si="1"/>
        <v>0</v>
      </c>
      <c r="F13" s="140" t="s">
        <v>679</v>
      </c>
      <c r="G13" s="83" t="s">
        <v>230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674</v>
      </c>
      <c r="B14" s="78" t="s">
        <v>792</v>
      </c>
      <c r="C14" s="114"/>
      <c r="D14" s="114"/>
      <c r="E14" s="120">
        <f t="shared" si="1"/>
        <v>0</v>
      </c>
      <c r="F14" s="140" t="s">
        <v>680</v>
      </c>
      <c r="G14" s="83"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675</v>
      </c>
      <c r="B15" s="116" t="s">
        <v>379</v>
      </c>
      <c r="C15" s="115"/>
      <c r="D15" s="115"/>
      <c r="E15" s="120">
        <f t="shared" si="1"/>
        <v>0</v>
      </c>
      <c r="F15" s="115" t="s">
        <v>681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(S)'!A8</f>
        <v>S.R2</v>
      </c>
      <c r="D5" s="214"/>
      <c r="E5" s="217" t="str">
        <f>'1. Subvenciones (S)'!B8</f>
        <v>Trato discriminatorio en la selección de solicitantes</v>
      </c>
      <c r="F5" s="218"/>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204" x14ac:dyDescent="0.2">
      <c r="A10" s="123" t="s">
        <v>392</v>
      </c>
      <c r="B10" s="145" t="s">
        <v>301</v>
      </c>
      <c r="C10" s="114"/>
      <c r="D10" s="114"/>
      <c r="E10" s="120">
        <f>C10*D10</f>
        <v>0</v>
      </c>
      <c r="F10" s="123" t="s">
        <v>393</v>
      </c>
      <c r="G10" s="44" t="s">
        <v>331</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395</v>
      </c>
      <c r="B11" s="116" t="s">
        <v>379</v>
      </c>
      <c r="C11" s="115"/>
      <c r="D11" s="115"/>
      <c r="E11" s="120">
        <f t="shared" ref="E11" si="1">C11*D11</f>
        <v>0</v>
      </c>
      <c r="F11" s="115" t="s">
        <v>394</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(MP)'!A10</f>
        <v>MP.R5</v>
      </c>
      <c r="D5" s="228"/>
      <c r="E5" s="229" t="str">
        <f>'4. Medios Propios (MP)'!B10</f>
        <v>Incumplimiento de los límites de subcontratación y limitación de concurrencia.</v>
      </c>
      <c r="F5" s="230"/>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682</v>
      </c>
      <c r="B10" s="66" t="s">
        <v>144</v>
      </c>
      <c r="C10" s="114"/>
      <c r="D10" s="114"/>
      <c r="E10" s="120">
        <f>C10*D10</f>
        <v>0</v>
      </c>
      <c r="F10" s="140" t="s">
        <v>688</v>
      </c>
      <c r="G10" s="83" t="s">
        <v>232</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683</v>
      </c>
      <c r="B11" s="66" t="s">
        <v>145</v>
      </c>
      <c r="C11" s="114"/>
      <c r="D11" s="114"/>
      <c r="E11" s="120">
        <f t="shared" ref="E11:E15" si="1">C11*D11</f>
        <v>0</v>
      </c>
      <c r="F11" s="140" t="s">
        <v>689</v>
      </c>
      <c r="G11" s="83" t="s">
        <v>233</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684</v>
      </c>
      <c r="B12" s="66" t="s">
        <v>146</v>
      </c>
      <c r="C12" s="114"/>
      <c r="D12" s="114"/>
      <c r="E12" s="120">
        <f t="shared" si="1"/>
        <v>0</v>
      </c>
      <c r="F12" s="140" t="s">
        <v>690</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685</v>
      </c>
      <c r="B13" s="66" t="s">
        <v>147</v>
      </c>
      <c r="C13" s="114"/>
      <c r="D13" s="114"/>
      <c r="E13" s="120">
        <f t="shared" si="1"/>
        <v>0</v>
      </c>
      <c r="F13" s="140" t="s">
        <v>691</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686</v>
      </c>
      <c r="B14" s="66" t="s">
        <v>148</v>
      </c>
      <c r="C14" s="114"/>
      <c r="D14" s="114"/>
      <c r="E14" s="120">
        <f t="shared" si="1"/>
        <v>0</v>
      </c>
      <c r="F14" s="140" t="s">
        <v>692</v>
      </c>
      <c r="G14" s="83" t="s">
        <v>188</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687</v>
      </c>
      <c r="B15" s="116" t="s">
        <v>379</v>
      </c>
      <c r="C15" s="115"/>
      <c r="D15" s="115"/>
      <c r="E15" s="120">
        <f t="shared" si="1"/>
        <v>0</v>
      </c>
      <c r="F15" s="115" t="s">
        <v>693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215</v>
      </c>
      <c r="E16" s="119" t="e">
        <f>ROUND(SUM(E10:E15)/COUNT(C10:C15),2)</f>
        <v>#DIV/0!</v>
      </c>
      <c r="M16" s="126" t="s">
        <v>216</v>
      </c>
      <c r="N16" s="119" t="e">
        <f>ROUND(SUMIF(N10:N15,"&gt;0",N10:N15)/COUNT(N10:N15),2)</f>
        <v>#DIV/0!</v>
      </c>
      <c r="U16" s="126" t="s">
        <v>217</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(MP)'!A11</f>
        <v>MP.R6</v>
      </c>
      <c r="D5" s="228"/>
      <c r="E5" s="229" t="str">
        <f>'4. Medios Propios (MP)'!B11</f>
        <v>Incumpliento total o parcial de las prestaciones objeto del encargo</v>
      </c>
      <c r="F5" s="230"/>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84" x14ac:dyDescent="0.2">
      <c r="A10" s="140" t="s">
        <v>694</v>
      </c>
      <c r="B10" s="79" t="s">
        <v>149</v>
      </c>
      <c r="C10" s="114"/>
      <c r="D10" s="114"/>
      <c r="E10" s="120">
        <f>C10*D10</f>
        <v>0</v>
      </c>
      <c r="F10" s="140" t="s">
        <v>699</v>
      </c>
      <c r="G10" s="77" t="s">
        <v>100</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695</v>
      </c>
      <c r="B11" s="78" t="s">
        <v>150</v>
      </c>
      <c r="C11" s="114"/>
      <c r="D11" s="114"/>
      <c r="E11" s="120">
        <f t="shared" ref="E11:E14" si="1">C11*D11</f>
        <v>0</v>
      </c>
      <c r="F11" s="140" t="s">
        <v>700</v>
      </c>
      <c r="G11" s="81" t="s">
        <v>101</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696</v>
      </c>
      <c r="B12" s="78" t="s">
        <v>151</v>
      </c>
      <c r="C12" s="114"/>
      <c r="D12" s="114"/>
      <c r="E12" s="120">
        <f t="shared" si="1"/>
        <v>0</v>
      </c>
      <c r="F12" s="140" t="s">
        <v>701</v>
      </c>
      <c r="G12" s="81" t="s">
        <v>102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697</v>
      </c>
      <c r="B13" s="80" t="s">
        <v>152</v>
      </c>
      <c r="C13" s="114"/>
      <c r="D13" s="114"/>
      <c r="E13" s="120">
        <f t="shared" si="1"/>
        <v>0</v>
      </c>
      <c r="F13" s="140" t="s">
        <v>702</v>
      </c>
      <c r="G13" s="81" t="s">
        <v>103</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698</v>
      </c>
      <c r="B14" s="116" t="s">
        <v>379</v>
      </c>
      <c r="C14" s="115"/>
      <c r="D14" s="115"/>
      <c r="E14" s="120">
        <f t="shared" si="1"/>
        <v>0</v>
      </c>
      <c r="F14" s="115" t="s">
        <v>703</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215</v>
      </c>
      <c r="E15" s="119" t="e">
        <f>ROUND(SUM(E10:E14)/COUNT(C10:C14),2)</f>
        <v>#DIV/0!</v>
      </c>
      <c r="M15" s="126" t="s">
        <v>216</v>
      </c>
      <c r="N15" s="119" t="e">
        <f>ROUND(SUMIF(N10:N14,"&gt;0",N10:N14)/COUNT(N10:N14),2)</f>
        <v>#DIV/0!</v>
      </c>
      <c r="U15" s="126" t="s">
        <v>217</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(MP)'!A12</f>
        <v>MP.R7</v>
      </c>
      <c r="D5" s="228"/>
      <c r="E5" s="229" t="str">
        <f>'4. Medios Propios (MP)'!B12</f>
        <v xml:space="preserve">Incumplimiento de las obligaciones de información, comunicación y publicidad </v>
      </c>
      <c r="F5" s="230"/>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704</v>
      </c>
      <c r="B10" s="78" t="s">
        <v>104</v>
      </c>
      <c r="C10" s="114"/>
      <c r="D10" s="114"/>
      <c r="E10" s="120">
        <f>C10*D10</f>
        <v>0</v>
      </c>
      <c r="F10" s="140" t="s">
        <v>708</v>
      </c>
      <c r="G10" s="81" t="s">
        <v>288</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705</v>
      </c>
      <c r="B11" s="84" t="s">
        <v>170</v>
      </c>
      <c r="C11" s="114"/>
      <c r="D11" s="114"/>
      <c r="E11" s="120">
        <f t="shared" ref="E11:E13" si="1">C11*D11</f>
        <v>0</v>
      </c>
      <c r="F11" s="140" t="s">
        <v>709</v>
      </c>
      <c r="G11" s="83" t="s">
        <v>289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706</v>
      </c>
      <c r="B12" s="50" t="s">
        <v>285</v>
      </c>
      <c r="C12" s="114"/>
      <c r="D12" s="114"/>
      <c r="E12" s="120">
        <f t="shared" si="1"/>
        <v>0</v>
      </c>
      <c r="F12" s="140" t="s">
        <v>710</v>
      </c>
      <c r="G12" s="51" t="s">
        <v>286</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707</v>
      </c>
      <c r="B13" s="116" t="s">
        <v>379</v>
      </c>
      <c r="C13" s="115"/>
      <c r="D13" s="115"/>
      <c r="E13" s="120">
        <f t="shared" si="1"/>
        <v>0</v>
      </c>
      <c r="F13" s="115" t="s">
        <v>711</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215</v>
      </c>
      <c r="E14" s="119" t="e">
        <f>ROUND(SUM(E10:E13)/COUNT(C10:C13),2)</f>
        <v>#DIV/0!</v>
      </c>
      <c r="M14" s="126" t="s">
        <v>216</v>
      </c>
      <c r="N14" s="119" t="e">
        <f>ROUND(SUMIF(N10:N13,"&gt;0",N10:N13)/COUNT(N10:N13),2)</f>
        <v>#DIV/0!</v>
      </c>
      <c r="U14" s="126" t="s">
        <v>217</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(MP)'!A13</f>
        <v>MP.R8</v>
      </c>
      <c r="D5" s="228"/>
      <c r="E5" s="229" t="str">
        <f>'4. Medios Propios (MP)'!B13</f>
        <v>Pérdida de pista de auditoría</v>
      </c>
      <c r="F5" s="230"/>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40" t="s">
        <v>712</v>
      </c>
      <c r="B10" s="79" t="s">
        <v>292</v>
      </c>
      <c r="C10" s="114"/>
      <c r="D10" s="114"/>
      <c r="E10" s="120">
        <f>C10*D10</f>
        <v>0</v>
      </c>
      <c r="F10" s="140" t="s">
        <v>716</v>
      </c>
      <c r="G10" s="77" t="s">
        <v>252</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713</v>
      </c>
      <c r="B11" s="50" t="s">
        <v>333</v>
      </c>
      <c r="C11" s="114"/>
      <c r="D11" s="114"/>
      <c r="E11" s="120">
        <f>C11*D11</f>
        <v>0</v>
      </c>
      <c r="F11" s="140" t="s">
        <v>717</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714</v>
      </c>
      <c r="B12" s="50" t="s">
        <v>334</v>
      </c>
      <c r="C12" s="114"/>
      <c r="D12" s="114"/>
      <c r="E12" s="120">
        <f>C12*D12</f>
        <v>0</v>
      </c>
      <c r="F12" s="140" t="s">
        <v>718</v>
      </c>
      <c r="G12" s="154" t="s">
        <v>335</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715</v>
      </c>
      <c r="B13" s="116" t="s">
        <v>379</v>
      </c>
      <c r="C13" s="115"/>
      <c r="D13" s="115"/>
      <c r="E13" s="120">
        <f t="shared" ref="E13" si="1">C13*D13</f>
        <v>0</v>
      </c>
      <c r="F13" s="115" t="s">
        <v>719</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215</v>
      </c>
      <c r="E14" s="119" t="e">
        <f>ROUND(SUM(E10:E13)/COUNT(C10:C13),2)</f>
        <v>#DIV/0!</v>
      </c>
      <c r="M14" s="126" t="s">
        <v>216</v>
      </c>
      <c r="N14" s="119" t="e">
        <f>ROUND(SUMIF(N10:N13,"&gt;0",N10:N13)/COUNT(N10:N13),2)</f>
        <v>#DIV/0!</v>
      </c>
      <c r="U14" s="126" t="s">
        <v>217</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41" t="s">
        <v>30</v>
      </c>
      <c r="H4" s="111" t="s">
        <v>38</v>
      </c>
      <c r="I4" s="125" t="s">
        <v>58</v>
      </c>
      <c r="J4" s="24"/>
      <c r="K4" s="24"/>
      <c r="L4" s="38" t="s">
        <v>39</v>
      </c>
      <c r="M4" s="38" t="s">
        <v>40</v>
      </c>
      <c r="N4" s="24"/>
      <c r="O4" s="24"/>
    </row>
    <row r="5" spans="1:22" s="41" customFormat="1" ht="54" customHeight="1" thickBot="1" x14ac:dyDescent="0.25">
      <c r="A5" s="105"/>
      <c r="B5" s="106"/>
      <c r="C5" s="227" t="str">
        <f>'4. Medios Propios (MP)'!A14</f>
        <v>MP.RX</v>
      </c>
      <c r="D5" s="228"/>
      <c r="E5" s="229" t="str">
        <f>'4. Medios Propios (MP)'!B14</f>
        <v>Incluir la denominación de riesgos adicionales...</v>
      </c>
      <c r="F5" s="230"/>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x14ac:dyDescent="0.2">
      <c r="A10" s="140" t="s">
        <v>720</v>
      </c>
      <c r="B10" s="44"/>
      <c r="C10" s="114"/>
      <c r="D10" s="114"/>
      <c r="E10" s="120">
        <f>C10*D10</f>
        <v>0</v>
      </c>
      <c r="F10" s="140" t="s">
        <v>722</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721</v>
      </c>
      <c r="B11" s="116" t="s">
        <v>379</v>
      </c>
      <c r="C11" s="115"/>
      <c r="D11" s="115"/>
      <c r="E11" s="120">
        <f t="shared" ref="E11" si="1">C11*D11</f>
        <v>0</v>
      </c>
      <c r="F11" s="115" t="s">
        <v>723</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60.75" thickBot="1" x14ac:dyDescent="0.25">
      <c r="A5" s="105"/>
      <c r="B5" s="106"/>
      <c r="C5" s="213" t="str">
        <f>'1. Subvenciones (S)'!A9</f>
        <v>S.R3</v>
      </c>
      <c r="D5" s="214"/>
      <c r="E5" s="217" t="str">
        <f>'1. Subvenciones (S)'!B9</f>
        <v>Conflictos de interés</v>
      </c>
      <c r="F5" s="218"/>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72" x14ac:dyDescent="0.2">
      <c r="A10" s="123" t="s">
        <v>396</v>
      </c>
      <c r="B10" s="47" t="s">
        <v>174</v>
      </c>
      <c r="C10" s="114"/>
      <c r="D10" s="114"/>
      <c r="E10" s="120">
        <f>C10*D10</f>
        <v>0</v>
      </c>
      <c r="F10" s="123" t="s">
        <v>398</v>
      </c>
      <c r="G10" s="145" t="s">
        <v>242</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397</v>
      </c>
      <c r="B11" s="116" t="s">
        <v>379</v>
      </c>
      <c r="C11" s="115"/>
      <c r="D11" s="115"/>
      <c r="E11" s="120">
        <f t="shared" ref="E11" si="1">C11*D11</f>
        <v>0</v>
      </c>
      <c r="F11" s="115" t="s">
        <v>399</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215</v>
      </c>
      <c r="E12" s="119" t="e">
        <f>ROUND(SUM(E10:E11)/COUNT(C10:C11),2)</f>
        <v>#DIV/0!</v>
      </c>
      <c r="M12" s="126" t="s">
        <v>216</v>
      </c>
      <c r="N12" s="119" t="e">
        <f>ROUND(SUMIF(N10:N11,"&gt;0",N10:N11)/COUNT(N10:N11),2)</f>
        <v>#DIV/0!</v>
      </c>
      <c r="U12" s="126" t="s">
        <v>217</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(S)'!A10</f>
        <v>S.R4</v>
      </c>
      <c r="D5" s="214"/>
      <c r="E5" s="217" t="str">
        <f>'1. Subvenciones (S)'!B10</f>
        <v>Incumplimiento del régimen de ayudas de Estado</v>
      </c>
      <c r="F5" s="218"/>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216" x14ac:dyDescent="0.2">
      <c r="A10" s="123" t="s">
        <v>400</v>
      </c>
      <c r="B10" s="48" t="s">
        <v>363</v>
      </c>
      <c r="C10" s="114"/>
      <c r="D10" s="114"/>
      <c r="E10" s="120">
        <f>C10*D10</f>
        <v>0</v>
      </c>
      <c r="F10" s="123" t="s">
        <v>403</v>
      </c>
      <c r="G10" s="44" t="s">
        <v>302</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401</v>
      </c>
      <c r="B11" s="48" t="s">
        <v>243</v>
      </c>
      <c r="C11" s="114"/>
      <c r="D11" s="114"/>
      <c r="E11" s="120">
        <f t="shared" ref="E11:E12" si="1">C11*D11</f>
        <v>0</v>
      </c>
      <c r="F11" s="140" t="s">
        <v>404</v>
      </c>
      <c r="G11" s="145" t="s">
        <v>353</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402</v>
      </c>
      <c r="B12" s="116" t="s">
        <v>379</v>
      </c>
      <c r="C12" s="115"/>
      <c r="D12" s="115"/>
      <c r="E12" s="120">
        <f t="shared" si="1"/>
        <v>0</v>
      </c>
      <c r="F12" s="115" t="s">
        <v>405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(S)'!A11</f>
        <v>S.R5</v>
      </c>
      <c r="D5" s="214"/>
      <c r="E5" s="217" t="str">
        <f>'1. Subvenciones (S)'!B11</f>
        <v>Desviación del objeto de subvención</v>
      </c>
      <c r="F5" s="218"/>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120" x14ac:dyDescent="0.2">
      <c r="A10" s="123" t="s">
        <v>406</v>
      </c>
      <c r="B10" s="47" t="s">
        <v>325</v>
      </c>
      <c r="C10" s="114"/>
      <c r="D10" s="114"/>
      <c r="E10" s="120">
        <f>C10*D10</f>
        <v>0</v>
      </c>
      <c r="F10" s="123" t="s">
        <v>411</v>
      </c>
      <c r="G10" s="44" t="s">
        <v>132</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407</v>
      </c>
      <c r="B11" s="47" t="s">
        <v>171</v>
      </c>
      <c r="C11" s="114"/>
      <c r="D11" s="114"/>
      <c r="E11" s="120">
        <f t="shared" ref="E11:E14" si="1">C11*D11</f>
        <v>0</v>
      </c>
      <c r="F11" s="140" t="s">
        <v>412</v>
      </c>
      <c r="G11" s="44" t="s">
        <v>172</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408</v>
      </c>
      <c r="B12" s="47" t="s">
        <v>128</v>
      </c>
      <c r="C12" s="114"/>
      <c r="D12" s="114"/>
      <c r="E12" s="120">
        <f t="shared" si="1"/>
        <v>0</v>
      </c>
      <c r="F12" s="140" t="s">
        <v>413</v>
      </c>
      <c r="G12" s="44" t="s">
        <v>129</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409</v>
      </c>
      <c r="B13" s="47" t="s">
        <v>130</v>
      </c>
      <c r="C13" s="114"/>
      <c r="D13" s="114"/>
      <c r="E13" s="120">
        <f t="shared" si="1"/>
        <v>0</v>
      </c>
      <c r="F13" s="140" t="s">
        <v>414</v>
      </c>
      <c r="G13" s="44" t="s">
        <v>131</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410</v>
      </c>
      <c r="B14" s="116" t="s">
        <v>379</v>
      </c>
      <c r="C14" s="115"/>
      <c r="D14" s="115"/>
      <c r="E14" s="120">
        <f t="shared" si="1"/>
        <v>0</v>
      </c>
      <c r="F14" s="140" t="s">
        <v>415</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215</v>
      </c>
      <c r="E15" s="119" t="e">
        <f>ROUND(SUM(E10:E14)/COUNT(C10:C14),2)</f>
        <v>#DIV/0!</v>
      </c>
      <c r="M15" s="126" t="s">
        <v>216</v>
      </c>
      <c r="N15" s="119" t="e">
        <f>ROUND(SUMIF(N10:N14,"&gt;0",N10:N14)/COUNT(N10:N14),2)</f>
        <v>#DIV/0!</v>
      </c>
      <c r="U15" s="126" t="s">
        <v>217</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(S)'!A12</f>
        <v>S.R6</v>
      </c>
      <c r="D5" s="214"/>
      <c r="E5" s="217" t="str">
        <f>'1. Subvenciones (S)'!B12</f>
        <v>Doble financiación</v>
      </c>
      <c r="F5" s="218"/>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312" x14ac:dyDescent="0.2">
      <c r="A10" s="123" t="s">
        <v>416</v>
      </c>
      <c r="B10" s="47" t="s">
        <v>317</v>
      </c>
      <c r="C10" s="114"/>
      <c r="D10" s="114"/>
      <c r="E10" s="120">
        <f>C10*D10</f>
        <v>0</v>
      </c>
      <c r="F10" s="123" t="s">
        <v>421</v>
      </c>
      <c r="G10" s="145" t="s">
        <v>336</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417</v>
      </c>
      <c r="B11" s="89" t="s">
        <v>244</v>
      </c>
      <c r="C11" s="114"/>
      <c r="D11" s="114"/>
      <c r="E11" s="120">
        <f t="shared" ref="E11:E14" si="1">C11*D11</f>
        <v>0</v>
      </c>
      <c r="F11" s="140" t="s">
        <v>422</v>
      </c>
      <c r="G11" s="44" t="s">
        <v>179</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418</v>
      </c>
      <c r="B12" s="47" t="s">
        <v>202</v>
      </c>
      <c r="C12" s="114"/>
      <c r="D12" s="114"/>
      <c r="E12" s="120">
        <f t="shared" si="1"/>
        <v>0</v>
      </c>
      <c r="F12" s="140" t="s">
        <v>423</v>
      </c>
      <c r="G12" s="44" t="s">
        <v>338</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419</v>
      </c>
      <c r="B13" s="47" t="s">
        <v>303</v>
      </c>
      <c r="C13" s="114"/>
      <c r="D13" s="114"/>
      <c r="E13" s="120">
        <f t="shared" si="1"/>
        <v>0</v>
      </c>
      <c r="F13" s="140" t="s">
        <v>424</v>
      </c>
      <c r="G13" s="44" t="s">
        <v>337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420</v>
      </c>
      <c r="B14" s="116" t="s">
        <v>379</v>
      </c>
      <c r="C14" s="115"/>
      <c r="D14" s="115"/>
      <c r="E14" s="120">
        <f t="shared" si="1"/>
        <v>0</v>
      </c>
      <c r="F14" s="115" t="s">
        <v>425</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215</v>
      </c>
      <c r="E15" s="119" t="e">
        <f>ROUND(SUM(E10:E14)/COUNT(C10:C14),2)</f>
        <v>#DIV/0!</v>
      </c>
      <c r="M15" s="126" t="s">
        <v>216</v>
      </c>
      <c r="N15" s="119" t="e">
        <f>ROUND(SUMIF(N10:N14,"&gt;0",N10:N14)/COUNT(N10:N14),2)</f>
        <v>#DIV/0!</v>
      </c>
      <c r="U15" s="126" t="s">
        <v>217</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7" t="s">
        <v>27</v>
      </c>
      <c r="D3" s="208"/>
      <c r="E3" s="209"/>
      <c r="F3" s="209"/>
      <c r="G3" s="209"/>
      <c r="H3" s="209"/>
      <c r="I3" s="210"/>
      <c r="J3" s="22"/>
      <c r="K3" s="22"/>
      <c r="L3" s="37" t="s">
        <v>36</v>
      </c>
      <c r="M3" s="37" t="s">
        <v>37</v>
      </c>
      <c r="N3" s="22"/>
      <c r="O3" s="22"/>
    </row>
    <row r="4" spans="1:22" s="25" customFormat="1" ht="24.75" x14ac:dyDescent="0.25">
      <c r="A4" s="103"/>
      <c r="B4" s="104"/>
      <c r="C4" s="211" t="s">
        <v>28</v>
      </c>
      <c r="D4" s="212"/>
      <c r="E4" s="215" t="s">
        <v>29</v>
      </c>
      <c r="F4" s="216"/>
      <c r="G4" s="124" t="s">
        <v>30</v>
      </c>
      <c r="H4" s="111" t="s">
        <v>38</v>
      </c>
      <c r="I4" s="125" t="s">
        <v>58</v>
      </c>
      <c r="J4" s="24"/>
      <c r="K4" s="24"/>
      <c r="L4" s="38" t="s">
        <v>39</v>
      </c>
      <c r="M4" s="38" t="s">
        <v>40</v>
      </c>
      <c r="N4" s="24"/>
      <c r="O4" s="24"/>
    </row>
    <row r="5" spans="1:22" s="41" customFormat="1" ht="54" customHeight="1" thickBot="1" x14ac:dyDescent="0.25">
      <c r="A5" s="105"/>
      <c r="B5" s="106"/>
      <c r="C5" s="213" t="str">
        <f>'1. Subvenciones (S)'!A13</f>
        <v>S.R7</v>
      </c>
      <c r="D5" s="214"/>
      <c r="E5" s="217" t="str">
        <f>'1. Subvenciones (S)'!B13</f>
        <v>Falsedad documental</v>
      </c>
      <c r="F5" s="218"/>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1" t="s">
        <v>376</v>
      </c>
      <c r="B8" s="206"/>
      <c r="C8" s="198" t="s">
        <v>42</v>
      </c>
      <c r="D8" s="204"/>
      <c r="E8" s="205"/>
      <c r="F8" s="201" t="s">
        <v>43</v>
      </c>
      <c r="G8" s="202"/>
      <c r="H8" s="202"/>
      <c r="I8" s="202"/>
      <c r="J8" s="202"/>
      <c r="K8" s="203"/>
      <c r="L8" s="198" t="s">
        <v>44</v>
      </c>
      <c r="M8" s="199"/>
      <c r="N8" s="200"/>
      <c r="O8" s="201" t="s">
        <v>48</v>
      </c>
      <c r="P8" s="202"/>
      <c r="Q8" s="202"/>
      <c r="R8" s="202"/>
      <c r="S8" s="203"/>
      <c r="T8" s="198" t="s">
        <v>49</v>
      </c>
      <c r="U8" s="199"/>
      <c r="V8" s="200"/>
    </row>
    <row r="9" spans="1:22" ht="48" x14ac:dyDescent="0.2">
      <c r="A9" s="112" t="s">
        <v>377</v>
      </c>
      <c r="B9" s="112" t="s">
        <v>378</v>
      </c>
      <c r="C9" s="126" t="s">
        <v>196</v>
      </c>
      <c r="D9" s="126" t="s">
        <v>197</v>
      </c>
      <c r="E9" s="127" t="s">
        <v>322</v>
      </c>
      <c r="F9" s="112" t="s">
        <v>45</v>
      </c>
      <c r="G9" s="112" t="s">
        <v>46</v>
      </c>
      <c r="H9" s="112" t="s">
        <v>213</v>
      </c>
      <c r="I9" s="112" t="s">
        <v>47</v>
      </c>
      <c r="J9" s="112" t="s">
        <v>193</v>
      </c>
      <c r="K9" s="112" t="s">
        <v>194</v>
      </c>
      <c r="L9" s="126" t="s">
        <v>198</v>
      </c>
      <c r="M9" s="126" t="s">
        <v>199</v>
      </c>
      <c r="N9" s="126" t="s">
        <v>323</v>
      </c>
      <c r="O9" s="112" t="s">
        <v>50</v>
      </c>
      <c r="P9" s="112" t="s">
        <v>195</v>
      </c>
      <c r="Q9" s="112" t="s">
        <v>51</v>
      </c>
      <c r="R9" s="113" t="s">
        <v>191</v>
      </c>
      <c r="S9" s="113" t="s">
        <v>192</v>
      </c>
      <c r="T9" s="126" t="s">
        <v>200</v>
      </c>
      <c r="U9" s="126" t="s">
        <v>201</v>
      </c>
      <c r="V9" s="126" t="s">
        <v>324</v>
      </c>
    </row>
    <row r="10" spans="1:22" ht="84" x14ac:dyDescent="0.2">
      <c r="A10" s="123" t="s">
        <v>426</v>
      </c>
      <c r="B10" s="47" t="s">
        <v>212</v>
      </c>
      <c r="C10" s="114"/>
      <c r="D10" s="114"/>
      <c r="E10" s="120">
        <f>C10*D10</f>
        <v>0</v>
      </c>
      <c r="F10" s="123" t="s">
        <v>429</v>
      </c>
      <c r="G10" s="145" t="s">
        <v>246</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427</v>
      </c>
      <c r="B11" s="49" t="s">
        <v>178</v>
      </c>
      <c r="C11" s="114"/>
      <c r="D11" s="114"/>
      <c r="E11" s="120">
        <f t="shared" ref="E11:E12" si="1">C11*D11</f>
        <v>0</v>
      </c>
      <c r="F11" s="140" t="s">
        <v>430</v>
      </c>
      <c r="G11" s="44" t="s">
        <v>245</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428</v>
      </c>
      <c r="B12" s="116" t="s">
        <v>379</v>
      </c>
      <c r="C12" s="115"/>
      <c r="D12" s="115"/>
      <c r="E12" s="120">
        <f t="shared" si="1"/>
        <v>0</v>
      </c>
      <c r="F12" s="115" t="s">
        <v>431</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215</v>
      </c>
      <c r="E13" s="119" t="e">
        <f>ROUND(SUM(E10:E12)/COUNT(C10:C12),2)</f>
        <v>#DIV/0!</v>
      </c>
      <c r="M13" s="126" t="s">
        <v>216</v>
      </c>
      <c r="N13" s="119" t="e">
        <f>ROUND(SUMIF(N10:N12,"&gt;0",N10:N12)/COUNT(N10:N12),2)</f>
        <v>#DIV/0!</v>
      </c>
      <c r="U13" s="126" t="s">
        <v>217</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2024-02-28T14:17:10Z</dcterms:modified>
</cp:coreProperties>
</file>